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 firstSheet="7" activeTab="13"/>
  </bookViews>
  <sheets>
    <sheet name="Despacho" sheetId="9" r:id="rId1"/>
    <sheet name="Jurídica" sheetId="10" r:id="rId2"/>
    <sheet name="Correspondencia" sheetId="21" r:id="rId3"/>
    <sheet name="Archivo" sheetId="16" r:id="rId4"/>
    <sheet name="Seguridad" sheetId="18" r:id="rId5"/>
    <sheet name="ADM" sheetId="8" r:id="rId6"/>
    <sheet name="DF" sheetId="7" r:id="rId7"/>
    <sheet name="Comunicaciones" sheetId="17" r:id="rId8"/>
    <sheet name="Internacionales" sheetId="13" r:id="rId9"/>
    <sheet name="DPD" sheetId="19" r:id="rId10"/>
    <sheet name="DTI" sheetId="6" r:id="rId11"/>
    <sheet name="OAI" sheetId="14" r:id="rId12"/>
    <sheet name="Dir. de Rec. Humanos" sheetId="1" r:id="rId13"/>
    <sheet name="Protocolo" sheetId="2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6" i="8" l="1"/>
  <c r="P57" i="8"/>
  <c r="P31" i="8"/>
  <c r="P14" i="13"/>
  <c r="P46" i="13" s="1"/>
  <c r="P29" i="13"/>
  <c r="P13" i="6"/>
  <c r="P45" i="6"/>
  <c r="P41" i="6"/>
  <c r="P26" i="17"/>
  <c r="P13" i="17"/>
  <c r="P85" i="6" l="1"/>
  <c r="P91" i="19"/>
  <c r="P107" i="19"/>
  <c r="P103" i="19"/>
  <c r="P93" i="8"/>
  <c r="P92" i="8"/>
  <c r="P88" i="8"/>
  <c r="P108" i="19" l="1"/>
  <c r="P46" i="9"/>
  <c r="P50" i="9"/>
  <c r="P58" i="9" l="1"/>
  <c r="P87" i="18"/>
  <c r="P75" i="18"/>
  <c r="P52" i="18"/>
  <c r="P68" i="19" l="1"/>
  <c r="P86" i="19"/>
  <c r="P83" i="19"/>
  <c r="P87" i="19"/>
  <c r="K30" i="21" l="1"/>
  <c r="J30" i="21"/>
  <c r="K29" i="21"/>
  <c r="J29" i="21"/>
  <c r="K11" i="21" l="1"/>
  <c r="J11" i="21"/>
  <c r="P52" i="19"/>
  <c r="P46" i="19" s="1"/>
  <c r="P43" i="19"/>
  <c r="P42" i="19" s="1"/>
  <c r="P41" i="19"/>
  <c r="P36" i="19" s="1"/>
  <c r="P33" i="19"/>
  <c r="P30" i="19"/>
  <c r="P24" i="19"/>
  <c r="P23" i="19"/>
  <c r="P18" i="19"/>
  <c r="P82" i="19"/>
  <c r="P81" i="19"/>
  <c r="P76" i="19" s="1"/>
  <c r="P13" i="19" l="1"/>
  <c r="P88" i="19" s="1"/>
  <c r="L11" i="21"/>
  <c r="P53" i="18"/>
  <c r="P23" i="18"/>
  <c r="P16" i="18"/>
  <c r="P10" i="18" s="1"/>
  <c r="P9" i="18"/>
  <c r="S28" i="17" l="1"/>
  <c r="Q24" i="17"/>
  <c r="P15" i="14" l="1"/>
  <c r="P41" i="14" s="1"/>
  <c r="P32" i="13" l="1"/>
  <c r="P39" i="10" l="1"/>
  <c r="P38" i="10" s="1"/>
  <c r="P35" i="10"/>
  <c r="P34" i="10"/>
  <c r="P33" i="10"/>
  <c r="P32" i="10"/>
  <c r="P30" i="10"/>
  <c r="P28" i="10"/>
  <c r="P20" i="10"/>
  <c r="P17" i="10"/>
  <c r="P14" i="10"/>
  <c r="P27" i="10" l="1"/>
  <c r="P31" i="10"/>
  <c r="P13" i="10"/>
  <c r="P46" i="10" l="1"/>
  <c r="P31" i="9"/>
  <c r="P28" i="9" s="1"/>
  <c r="P26" i="9"/>
  <c r="P25" i="9"/>
  <c r="P22" i="9"/>
  <c r="P19" i="9" s="1"/>
  <c r="P18" i="9"/>
  <c r="P17" i="9"/>
  <c r="P14" i="9"/>
  <c r="P23" i="9" l="1"/>
  <c r="P13" i="9"/>
  <c r="P33" i="9" s="1"/>
  <c r="P23" i="7" l="1"/>
  <c r="P29" i="7"/>
  <c r="P13" i="7"/>
  <c r="T102" i="6" l="1"/>
  <c r="P38" i="6"/>
  <c r="P37" i="6" l="1"/>
  <c r="P14" i="1" l="1"/>
</calcChain>
</file>

<file path=xl/sharedStrings.xml><?xml version="1.0" encoding="utf-8"?>
<sst xmlns="http://schemas.openxmlformats.org/spreadsheetml/2006/main" count="2750" uniqueCount="1863">
  <si>
    <t>Ministerio de Trabajo</t>
  </si>
  <si>
    <t xml:space="preserve">Objetivos Estratégicos:
</t>
  </si>
  <si>
    <t>Resultados/ Productos /Actividades</t>
  </si>
  <si>
    <t>Indicadores (Fórmula)</t>
  </si>
  <si>
    <t>Metas</t>
  </si>
  <si>
    <t>1er 
Trimestre</t>
  </si>
  <si>
    <t>2do Trimestre</t>
  </si>
  <si>
    <t>3er Trimestre</t>
  </si>
  <si>
    <t>4to Trimestre</t>
  </si>
  <si>
    <t>Presupuesto</t>
  </si>
  <si>
    <t>Responsable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</si>
  <si>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</si>
  <si>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</si>
  <si>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</si>
  <si>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</si>
  <si>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</si>
  <si>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</si>
  <si>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</si>
  <si>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</si>
  <si>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</si>
  <si>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</si>
  <si>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</si>
  <si>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</si>
  <si>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F-100</t>
  </si>
  <si>
    <t>Crédito Exteno</t>
  </si>
  <si>
    <t>Donaciones</t>
  </si>
  <si>
    <t>Programa 01</t>
  </si>
  <si>
    <t>Areas Estrategica: Capacidades Institucionales</t>
  </si>
  <si>
    <t>Dirección de Recursos Humanos</t>
  </si>
  <si>
    <t>x</t>
  </si>
  <si>
    <t>Plan Operativo Anual 2023</t>
  </si>
  <si>
    <t xml:space="preserve">No. 10 Propiciar la transformación digital como eje fundamental del desarrollo integral institucional </t>
  </si>
  <si>
    <t xml:space="preserve">No. de servidores beneficiados con el bono por desempeño en año n </t>
  </si>
  <si>
    <t xml:space="preserve">Departamento de Organización  y Compensación del Trabajo </t>
  </si>
  <si>
    <t xml:space="preserve">Diccionario de competencias socializado en año n </t>
  </si>
  <si>
    <t xml:space="preserve">Evaluación de Desempeño y Capacitación </t>
  </si>
  <si>
    <t xml:space="preserve">Un Plan </t>
  </si>
  <si>
    <t>2 Proyector
2 Pantallas
2 Laptop
20 PC
2 Punteros
Instalación de sonido
2 Micrófonos inalámbrico
1 Bebedero</t>
  </si>
  <si>
    <t>Tecnologia de la Informacion y Recursos Humanos</t>
  </si>
  <si>
    <t>Dirección Administrativa  y Recursos  Humanos</t>
  </si>
  <si>
    <t>2  Escritorios para facilitador y 2  sillas.
15 Mesas y 30 sillas para participantes. (salón de capacitación)
10 Mesas y 20 sillas para participantes. (laboratorio)
1  mesa para regsitro de asistencia y 2 mesas para refrigerios.</t>
  </si>
  <si>
    <t>Division de Bienestar Laboral</t>
  </si>
  <si>
    <t xml:space="preserve"> </t>
  </si>
  <si>
    <t>No. de respuestas emitidas en el año n</t>
  </si>
  <si>
    <t>Departamento de Relaciones Laborales y Sociales</t>
  </si>
  <si>
    <t>Departamento de Relaciones Laborales y Sociales y la Dirección Jurídica</t>
  </si>
  <si>
    <t>Un (1) plan elaborado</t>
  </si>
  <si>
    <t>RR.HH, Comunicaciones y Dirección de Planificación</t>
  </si>
  <si>
    <t xml:space="preserve">Depto. De Reclutamiento y Selección </t>
  </si>
  <si>
    <t>500,000,00</t>
  </si>
  <si>
    <t>Registro Control y Nomina</t>
  </si>
  <si>
    <t>Depto. de Servicio Al Personal/ lo esta realizando actualmente Reclutamiento y Selección, donde quedara?</t>
  </si>
  <si>
    <t>1,200 Certificaciones Expedidas</t>
  </si>
  <si>
    <t>876 Reportes</t>
  </si>
  <si>
    <t>1,200 Expedientes</t>
  </si>
  <si>
    <t>Registro Control y Nomina, Dirección Técnología de la Información</t>
  </si>
  <si>
    <t>Dpto de Registro, Control y Nómina</t>
  </si>
  <si>
    <t xml:space="preserve">Diccionario de competencias elaborado en año n </t>
  </si>
  <si>
    <t xml:space="preserve">Dirección de Recursos Humanos </t>
  </si>
  <si>
    <t xml:space="preserve">Departamento de Relaciones Laborales y Sociales </t>
  </si>
  <si>
    <t>No. de personas  beneficiadas por cumplimiento de indicadores  en año n</t>
  </si>
  <si>
    <t xml:space="preserve">Departamento de Organización del trabajo   y Compensación del Trabajo </t>
  </si>
  <si>
    <t xml:space="preserve">Departamento de Organizacióndel Trabajo   y Compensación </t>
  </si>
  <si>
    <t xml:space="preserve">Departamento de Organización del trabajo  y Compensación </t>
  </si>
  <si>
    <t>Departamento de Organización del trabajo  y Compensación</t>
  </si>
  <si>
    <t>No. De personas capacitadas en año n.</t>
  </si>
  <si>
    <t xml:space="preserve">No. de servidores beneficiados por incentivos de rendimiento en año n </t>
  </si>
  <si>
    <t xml:space="preserve">Direccion de Recursos Humanos </t>
  </si>
  <si>
    <t>Evaluación de Desempeño y Capacitación y Organización del Trabajo y Compensación</t>
  </si>
  <si>
    <t xml:space="preserve">20 pruebas </t>
  </si>
  <si>
    <t xml:space="preserve">Reclutamiento y selección </t>
  </si>
  <si>
    <t>Un levantamiento</t>
  </si>
  <si>
    <t xml:space="preserve">Departamento de Organización  y Compensación del Trabajo  </t>
  </si>
  <si>
    <t xml:space="preserve">60 Relojes biométricos </t>
  </si>
  <si>
    <t>No. de relojes biométricos adquiridos en año n</t>
  </si>
  <si>
    <t>No. de escaner adquiridos en año n</t>
  </si>
  <si>
    <t xml:space="preserve">2 Escaner </t>
  </si>
  <si>
    <t>No. de reportes de asistencias generados en año n</t>
  </si>
  <si>
    <t>No. de expedientes actualizados en año n</t>
  </si>
  <si>
    <t>No. de Pruebas técnicas apliacadas en año n</t>
  </si>
  <si>
    <t xml:space="preserve">1.2.1. Elaborar Diccionario de competencias. </t>
  </si>
  <si>
    <t xml:space="preserve">1.2.3. Socializar el  diccionario de competencias y comportamientos MT. </t>
  </si>
  <si>
    <t>1.3.5. Implementar en SASP de la nueva estructura organizacional.</t>
  </si>
  <si>
    <t>No. de Asesorías solicitadas en  año n</t>
  </si>
  <si>
    <t>Manual de cargo institucional adecuado en año n</t>
  </si>
  <si>
    <t>No. de cargos aprobados por el MAP en año n</t>
  </si>
  <si>
    <t>Una Estructura organizacional</t>
  </si>
  <si>
    <t xml:space="preserve">Un Programa </t>
  </si>
  <si>
    <t>No. de Levantamientos realizados en año n</t>
  </si>
  <si>
    <t>Programa de compensación y beneficios implementado en año n</t>
  </si>
  <si>
    <t xml:space="preserve">Escala salarial revisada en  año n  </t>
  </si>
  <si>
    <t xml:space="preserve">No. de Informes elaborados  en  año n  </t>
  </si>
  <si>
    <t xml:space="preserve">No. de asesoría contratadas en año n </t>
  </si>
  <si>
    <t>No.  de servidores con prestaciones gestionadas en año n</t>
  </si>
  <si>
    <t>Un sistema</t>
  </si>
  <si>
    <t xml:space="preserve">Diccionario de competencias implementado en año n </t>
  </si>
  <si>
    <t xml:space="preserve">No. de servidores incluidos en nóminas en año n </t>
  </si>
  <si>
    <t>1.3.6.  Solicitar parametrización  de  Estructura Programática de Nóminas de servidores incluidos.</t>
  </si>
  <si>
    <t xml:space="preserve">1.4.3. Levantamientos y benchmarking compensación y beneficios. </t>
  </si>
  <si>
    <t>No. de politicas actualizadas en año n</t>
  </si>
  <si>
    <t xml:space="preserve">5 Politicas </t>
  </si>
  <si>
    <t>Programa de compensación actualizado en año n</t>
  </si>
  <si>
    <t>180 Puestos</t>
  </si>
  <si>
    <t>Plan de mejora implementado en año n</t>
  </si>
  <si>
    <t>Plan elaborado en año n</t>
  </si>
  <si>
    <t>Plan socialización en año n</t>
  </si>
  <si>
    <t>Plan de comunicación implementado en año n</t>
  </si>
  <si>
    <t xml:space="preserve">No. de colaboradoras que participan en la actividad en año n  </t>
  </si>
  <si>
    <t>No. de colaboradores que participan en la actividad en año n</t>
  </si>
  <si>
    <t>No. de colaboradores reconocidos en año n</t>
  </si>
  <si>
    <t xml:space="preserve">Programa deportivo nutricional gestionado en año n </t>
  </si>
  <si>
    <t>Programa de binestar laboral elaborado en año n</t>
  </si>
  <si>
    <t>Sistema de seguridad y salud en el trabajo impementado</t>
  </si>
  <si>
    <t>Un Sistema</t>
  </si>
  <si>
    <t>1. 3. Estructura Orgánica Implementada</t>
  </si>
  <si>
    <t xml:space="preserve">No. de colaboradores que participan en actividades de integración en año n </t>
  </si>
  <si>
    <t>No. de mobiliarios de oficina solicitado en año n.</t>
  </si>
  <si>
    <t xml:space="preserve">No. de personas nombradas en año n. </t>
  </si>
  <si>
    <t>No. de personas capacitadas en año n.</t>
  </si>
  <si>
    <t xml:space="preserve">No. de cargos identificados  en año n </t>
  </si>
  <si>
    <t xml:space="preserve">1.3.4 Solicitar aprobación de los nuevos cargos de la estructura orgánica. </t>
  </si>
  <si>
    <t xml:space="preserve">1.3.2.  Realizar Levantamientos de nuevos cargos   según estructura orgánica aprobada. </t>
  </si>
  <si>
    <t>1.4.1.Actualizar  el programa de compensación y beneficios .</t>
  </si>
  <si>
    <t>1.4.2 Actualizar politicas de compensación y beneficios</t>
  </si>
  <si>
    <t>No. de colaboradores  que participan en actividad de orientación  en año n</t>
  </si>
  <si>
    <t>No. de equipos adquiridos en año n</t>
  </si>
  <si>
    <t xml:space="preserve">No. de equipos informáticos solicitados en año n. </t>
  </si>
  <si>
    <t>No de personas capacitadas en año n</t>
  </si>
  <si>
    <t>No. de  personas capacitadas en año</t>
  </si>
  <si>
    <t>No. de informes elaborados en año n</t>
  </si>
  <si>
    <t xml:space="preserve">2.1.7.9  Solicitar la   Compra de equipos audiovisuales para el salón de capacitación y para el laboratorio de informática.
</t>
  </si>
  <si>
    <t xml:space="preserve">Plan Elaborado en año n </t>
  </si>
  <si>
    <t>No. de servidores Capacitados en año n</t>
  </si>
  <si>
    <t xml:space="preserve"> 660  Servidores </t>
  </si>
  <si>
    <t xml:space="preserve">90 Servidores </t>
  </si>
  <si>
    <t>Salón habilitado en año n</t>
  </si>
  <si>
    <t>No. de  equipos audiovisuales  adquiridos</t>
  </si>
  <si>
    <t xml:space="preserve">No. de facilitadores  identificados </t>
  </si>
  <si>
    <t>No. de colaboradores Identificados en año n</t>
  </si>
  <si>
    <t xml:space="preserve">No. de estudiantes con pasantias realizadas </t>
  </si>
  <si>
    <t>20 Estudiantes</t>
  </si>
  <si>
    <t>Programa 001</t>
  </si>
  <si>
    <t>Área Estratégica: Capacidades Institucionales</t>
  </si>
  <si>
    <t xml:space="preserve">1,200 Empleados </t>
  </si>
  <si>
    <t>Una Plantilla</t>
  </si>
  <si>
    <t>Plantilla elaborada en año n</t>
  </si>
  <si>
    <t xml:space="preserve">10 Facilitadores internos  </t>
  </si>
  <si>
    <t>5 Colaboradores</t>
  </si>
  <si>
    <t>No. de servidores con capacidades técnicas</t>
  </si>
  <si>
    <t xml:space="preserve">1,200 Servidores </t>
  </si>
  <si>
    <t>No. de solicitudes  de inclusiones gestionados en año n</t>
  </si>
  <si>
    <t>200 colaboradoras</t>
  </si>
  <si>
    <t>70 Secretarias</t>
  </si>
  <si>
    <t xml:space="preserve"> 500 personas (5 actividades)</t>
  </si>
  <si>
    <t xml:space="preserve">100 colaboradores </t>
  </si>
  <si>
    <t>50 una (1) actividad</t>
  </si>
  <si>
    <t xml:space="preserve">200 personas (4 Jornadas)  </t>
  </si>
  <si>
    <t xml:space="preserve"> 13 Equipos 
4 Efignomanómetros, 4 oximetro de pulso. 3 Glucometros con tirilla, un tanque de oxigeno pequeño, una camilla.</t>
  </si>
  <si>
    <t>60 Personas (3 charlas )</t>
  </si>
  <si>
    <t>No. de personas que participa en año n</t>
  </si>
  <si>
    <t>No. de accidentes laborales notificados en año n</t>
  </si>
  <si>
    <t xml:space="preserve">60 casos </t>
  </si>
  <si>
    <t xml:space="preserve">2 Concursos </t>
  </si>
  <si>
    <t xml:space="preserve">Sistema informático de gestión adquirido en año n </t>
  </si>
  <si>
    <t xml:space="preserve">34  nuevos cargos </t>
  </si>
  <si>
    <t xml:space="preserve">2.1.7.12  Identificar colaboradores  de carrera de los grupos Ocupacionales III y IV, con potencial para desarrollar competencia. </t>
  </si>
  <si>
    <t>18 Personas</t>
  </si>
  <si>
    <t>8 Personas</t>
  </si>
  <si>
    <t>3 Personas</t>
  </si>
  <si>
    <t xml:space="preserve">800 Servidores </t>
  </si>
  <si>
    <t xml:space="preserve">179 Cargos </t>
  </si>
  <si>
    <t xml:space="preserve">3 Asesorias </t>
  </si>
  <si>
    <t xml:space="preserve">473 Servidores </t>
  </si>
  <si>
    <t>160 Personas( 4 charlas)</t>
  </si>
  <si>
    <t>6 Personas</t>
  </si>
  <si>
    <t>3  Personas</t>
  </si>
  <si>
    <t xml:space="preserve">No. de  mobiliarios adquiridos </t>
  </si>
  <si>
    <t xml:space="preserve">Dirección de RRHH readecuada en año n </t>
  </si>
  <si>
    <t>Una readecuación</t>
  </si>
  <si>
    <t xml:space="preserve">                                                                                                                       27 Estaciones de trabajo . Sillones(6)  (6) archivos </t>
  </si>
  <si>
    <t>10 Computadoras,  5 Scanner, 6 impresoras, 3 telefonos,  3 headset</t>
  </si>
  <si>
    <t>1,200 Empleados</t>
  </si>
  <si>
    <t>6 Informes Técnicos</t>
  </si>
  <si>
    <t>150 Trámites realizados</t>
  </si>
  <si>
    <t>R.9 Aumentada la calidad de los servicios institucionales con el uso de las TIC en el desarrollo integral institucional</t>
  </si>
  <si>
    <t>Resultado Esperado:</t>
  </si>
  <si>
    <t xml:space="preserve"> Productos /Actividades</t>
  </si>
  <si>
    <t>No. 11 Implementar en toda la organización un enfoque de gestión para resultados</t>
  </si>
  <si>
    <t>1.  Gestión Estratégica de los RRHH implementada</t>
  </si>
  <si>
    <t xml:space="preserve">1.1 Gestionar la adquisición de servicio electrónico de asistencia (Relojes Biométricos) para las RLT  y/o  OTE  </t>
  </si>
  <si>
    <t>1.2. Gestionar  escaner para área de recepción y archivo.</t>
  </si>
  <si>
    <t>1.5. Generar Reportes de Asistencia, Absentismos, Vacaciones, Licencias, Permisos por áreas a fin de remitir a los Supervisores</t>
  </si>
  <si>
    <t xml:space="preserve">1.8 Aplicar de Pruebas Técnicas, conforme Manual de Cargo aprobado. </t>
  </si>
  <si>
    <t>1.2. Modelo de gestión por competencias implementado.</t>
  </si>
  <si>
    <t xml:space="preserve">1.3. Adquirir  Sistema informático para la gestión de los Recursos Humanos. </t>
  </si>
  <si>
    <t>1.4.  Generar  certificaciones a Empleados y Ex Empleados.</t>
  </si>
  <si>
    <t>No.  de certificaciones generados en año n</t>
  </si>
  <si>
    <t xml:space="preserve">1.6. Actualizar los expedientes físicos en los archivos de servidores.  </t>
  </si>
  <si>
    <t>Software gestionadas en año n</t>
  </si>
  <si>
    <t>1 Software</t>
  </si>
  <si>
    <t>200 Uniformes</t>
  </si>
  <si>
    <t xml:space="preserve">No. de uniformes adquiridos en año n </t>
  </si>
  <si>
    <t>No. de  concursos realizados en el año</t>
  </si>
  <si>
    <t>1.9. Gestionar Software o Pago de membresia para aplicación de pruebas psicométricas sistematizadas.</t>
  </si>
  <si>
    <t xml:space="preserve">1.11. Gestionar uniformes para el personal </t>
  </si>
  <si>
    <t>1.2.4. Implementar  Diccionario de competencias y comportamientos del MT.</t>
  </si>
  <si>
    <t>1.3.1. Solicitar asesoria del MAP para  diseño y actualización de cargos.</t>
  </si>
  <si>
    <t>Estructura Organizacional implementada en año n</t>
  </si>
  <si>
    <t>1.10. Realizar concursos públicos para los cargos de carrera.</t>
  </si>
  <si>
    <t>15 Competencias técnicas</t>
  </si>
  <si>
    <t>No. de competencias técnicas procesadas en año n</t>
  </si>
  <si>
    <t xml:space="preserve">No. de evaluaciones de desempeño realizadas  en año n </t>
  </si>
  <si>
    <t>1 Diccionario</t>
  </si>
  <si>
    <t>45 Competencias conductuales</t>
  </si>
  <si>
    <t>1.3.3.Adecuar el manual de cargos institucional al manual de cargos general clasificado del poder ejecutivo.</t>
  </si>
  <si>
    <t xml:space="preserve">200 cargos </t>
  </si>
  <si>
    <t>1.4. Programa  de incentivos institucionales ejecutados</t>
  </si>
  <si>
    <t>1.4.4. Implementar   Programa de compensación y beneficios .</t>
  </si>
  <si>
    <t xml:space="preserve">1.4.5  Revisar escala salarial </t>
  </si>
  <si>
    <t>1.4.5.1.  Levantamiento  y análisis de   los puestos de trabajo en el mercado laboral del sector público.</t>
  </si>
  <si>
    <t xml:space="preserve">1.4.5.2. Presentar Informe de análisis de  escala salarial  </t>
  </si>
  <si>
    <t>1.4.6. Solicitar pago incentivos por rendimiento individual a servidores .</t>
  </si>
  <si>
    <t>1.4.7. Solicitar pago Bono por desempeño a servidores de C/A.</t>
  </si>
  <si>
    <t>1.4.8. Solicitar  incentivo colectivo por cumplimiento de indicadores .</t>
  </si>
  <si>
    <t>1.4.9. Gestionar contratación  consultoría   para levantamiento cultura organizacional  del MT</t>
  </si>
  <si>
    <t>1.5. Aplicación del Reglamento 523-09 de Relaciones Laborales.</t>
  </si>
  <si>
    <t>1.5.3. Gestionar el pago del subsidio por Maternidad y Lactancia.</t>
  </si>
  <si>
    <t xml:space="preserve">1.5.4. Realizar  inclusiones del Seguro Familiar de Salud de los dependientes adicionales. </t>
  </si>
  <si>
    <t xml:space="preserve">1.5.5.  Realizar  exclusiones del Seguro Familiar de Salud de los dependientes adicionales. </t>
  </si>
  <si>
    <t>1.5.6. Gestionar el Seguro Médico Básico de los servidores.</t>
  </si>
  <si>
    <t>1.5.7. Solicitud  pago de prestaciones laborales a los servidores desvinculados.</t>
  </si>
  <si>
    <t>No. de talleres realizados en el año n</t>
  </si>
  <si>
    <t xml:space="preserve"> 4 Talleres </t>
  </si>
  <si>
    <t xml:space="preserve">4 Respuesta </t>
  </si>
  <si>
    <t>1.5.1 Coordinar talleres con el área de capacitación sobre el Régimen Ético y Disciplinario del Reg. 523-09 de Relaciones Laborales.</t>
  </si>
  <si>
    <t xml:space="preserve">1.5.2 Dar respuesta MAP a las solicitudes de opinión en relación a la aplicación del Reglamento 523-09 de Relaciones Laborales. </t>
  </si>
  <si>
    <t>12 Pagos</t>
  </si>
  <si>
    <t>No.  de pagos gestionados en año n</t>
  </si>
  <si>
    <t>No. exclusiones realizadas en año n</t>
  </si>
  <si>
    <t>36 Exclusiones</t>
  </si>
  <si>
    <t>120 Inclusión</t>
  </si>
  <si>
    <t>No. de carnet de seguros médico gestionado en el año n</t>
  </si>
  <si>
    <t>150 Carnet</t>
  </si>
  <si>
    <t>1.5.8  Gestionar acuerdo interinstitucional con la Direccióm General de Jubilaciones y Pensiones.</t>
  </si>
  <si>
    <t>1.5.9  Gestionar acuerdo interinstitucional con las AFP y el Ministerio de Trabajo para el manejo de las informaciones de las Pensiones por Discapacidad.</t>
  </si>
  <si>
    <t>Un  acuerdo</t>
  </si>
  <si>
    <t>Acuerdo gestionado en el año n</t>
  </si>
  <si>
    <t>1.6. Encuesta de Clima Organizacional Implementada.</t>
  </si>
  <si>
    <t xml:space="preserve">1.6.1. Realizar Encuesta de Clima Organizacional </t>
  </si>
  <si>
    <t xml:space="preserve">Una encuesta </t>
  </si>
  <si>
    <t xml:space="preserve">Una  encuesta </t>
  </si>
  <si>
    <t>Una socialización</t>
  </si>
  <si>
    <t xml:space="preserve"> Encuesta de Clima aplicada en  año n</t>
  </si>
  <si>
    <t>Encuesta de Clima  realizada en año n</t>
  </si>
  <si>
    <t>Encuesta de Clima socializada en  año n</t>
  </si>
  <si>
    <t xml:space="preserve"> Acuerdo gestionado en  año n</t>
  </si>
  <si>
    <t>1.6.5. Implementar Plan de Mejora de clima laboral</t>
  </si>
  <si>
    <t>Plan de Mejora elaborado en año n</t>
  </si>
  <si>
    <t xml:space="preserve">Un  Plan de Mejora </t>
  </si>
  <si>
    <t xml:space="preserve">Un Plan de Mejora  </t>
  </si>
  <si>
    <t>1.6.3. Socializar resultado de encuesta de clima  con todas las areas.</t>
  </si>
  <si>
    <t>1.6.4. Elaborar del Plan mejora de clima laboral.</t>
  </si>
  <si>
    <t xml:space="preserve">1.6.2. Coordinar con el MAP la aplicación de la encuesta de clima </t>
  </si>
  <si>
    <t>Un  plan elaborado</t>
  </si>
  <si>
    <t>Un  plan socializado</t>
  </si>
  <si>
    <t>Un plan implementado</t>
  </si>
  <si>
    <t xml:space="preserve">No. de secretaria que participan en la actividad en año n </t>
  </si>
  <si>
    <t>2 Colaboradores</t>
  </si>
  <si>
    <t xml:space="preserve">100 Colaboradores </t>
  </si>
  <si>
    <t>50 Colaboradores</t>
  </si>
  <si>
    <t>25 Colaboradores</t>
  </si>
  <si>
    <t>23 Colaboradores</t>
  </si>
  <si>
    <t xml:space="preserve">Jornada realizada en año n </t>
  </si>
  <si>
    <t xml:space="preserve">Operativo médico realizado en año n </t>
  </si>
  <si>
    <t xml:space="preserve">150 Personas  </t>
  </si>
  <si>
    <t xml:space="preserve">120 Personas  </t>
  </si>
  <si>
    <t xml:space="preserve">No. Personas beneficiadas en  jornadas de vacunación en año n </t>
  </si>
  <si>
    <t>No. Servidores orientados en tema de salud en año n</t>
  </si>
  <si>
    <t xml:space="preserve">un programa </t>
  </si>
  <si>
    <t>1.7 Plan de Comunicación Interna implementado</t>
  </si>
  <si>
    <t xml:space="preserve">1.7.1. Elaborar Plan de Comunicación Interna </t>
  </si>
  <si>
    <t>1.7.2.  Socializar Plan de Comunicación Interna con las distintas áreas de la DRRHH.</t>
  </si>
  <si>
    <t xml:space="preserve">1.7.3 Implementar Plan de Comunicación Interna </t>
  </si>
  <si>
    <t>1.8. Programa de bienestar laboral  fortalecido.</t>
  </si>
  <si>
    <t>1.8.4. Realizar actividades de Integración Laboral con todo el personal de la Sede Central y Representaciones Locales.</t>
  </si>
  <si>
    <t>1.8.5.Gestionar el acto de reconocimiento a los servidores destacados</t>
  </si>
  <si>
    <t>1.8.5.1 Gestionar acto de reconocimiento a los servidores destacados por ideas innovadoras</t>
  </si>
  <si>
    <t>1.8.5.2 Gestionar acto de reconocimiento a los servidores  destacados por antigüedad en el servicio.</t>
  </si>
  <si>
    <t>1.8.5.3 Gestionar  acto de reconocimiento a los servidores  destacados  por compromiso  con  la institucional.</t>
  </si>
  <si>
    <t>1.8.5.4 Gestionar acto de reconocimiento a los servidores  destacados por  crecimiento profesional.</t>
  </si>
  <si>
    <t>1.8.6 Gestionar programa deportivo y nutrición de los servidores</t>
  </si>
  <si>
    <t xml:space="preserve">1.8.7 Realizar acto de reconocimiento a pensionados y jubilados. </t>
  </si>
  <si>
    <t>1.9   Realizar Operativos médicos en el MT</t>
  </si>
  <si>
    <t>1.9.1 Coordinar jornada de prevención del Cáncer de Mama.</t>
  </si>
  <si>
    <t>1.9.2 Coordinar Operativo Oftalmológico</t>
  </si>
  <si>
    <t xml:space="preserve">1.9.3  Gestionar jornadas de vacunación para los servidores a nivel nacional.  </t>
  </si>
  <si>
    <t>1.9.4 Gestionar operativo de prevención a la Hipertensión y la Diabetes .</t>
  </si>
  <si>
    <t>1.9.5 Coordinar charlas en diferentes temas de la salud.</t>
  </si>
  <si>
    <t>1.9.6 Adquirir equipos médicos.</t>
  </si>
  <si>
    <t xml:space="preserve">1.9.7 Elaborar  programa de Bienestar Laboral </t>
  </si>
  <si>
    <t xml:space="preserve">1.9.8 Gestionar con el IDOPPRIL charlas Educativas de Prevención de Riesgos Laborales. </t>
  </si>
  <si>
    <t xml:space="preserve">1.9.9 Implementar Sistema de Seguridad y Salud en el trabajo </t>
  </si>
  <si>
    <t>1.9.10  Notificaciones de accidentes laborales al IDOPRIL</t>
  </si>
  <si>
    <t>1.10 Solicitar la  actualización  del Manual de de  Politicas y Procedimientos de RRHH.</t>
  </si>
  <si>
    <t>1.12  Solicitar mobiliarios de oficinas</t>
  </si>
  <si>
    <t xml:space="preserve">1.13 Solicitar equipos informáticos </t>
  </si>
  <si>
    <t>1.14 Solicitar nombramiento  de personal de DRHH</t>
  </si>
  <si>
    <t xml:space="preserve">1.15. Capacitar el Personal de la Dirección de Recursos Humanos </t>
  </si>
  <si>
    <t>1.15.3 Capacitar  el personal en Curso de Diseño y Desarrollo de Planes de Carrera  por Competencias</t>
  </si>
  <si>
    <t xml:space="preserve">1.15.4 Capacitar  el personal en Curso de Psicometria Laboral </t>
  </si>
  <si>
    <t>1.15.5 Capacitar al personal en Curso de Assessment Center</t>
  </si>
  <si>
    <t xml:space="preserve">1.15.6 Capacitar al personal en indicadores de recursos humanos </t>
  </si>
  <si>
    <t>1.15.7 Capacitar al personal de Curso de Estrategias de Cambio y Desarrollo Organizacional</t>
  </si>
  <si>
    <t>1.15.8 Capacitar al personal en  Curso de Generación de Tabulador de Sueldos</t>
  </si>
  <si>
    <t xml:space="preserve">1.15.9 Capacitar en gestion y resolucion de conflictos </t>
  </si>
  <si>
    <t xml:space="preserve">1.15.10 Capacitar  al personal en manejo de relaciones laborales </t>
  </si>
  <si>
    <t>1.15.12  Capacitar al personal en Reclutamiento y Selección por competencia.</t>
  </si>
  <si>
    <t xml:space="preserve">1.15.13  Capacitar en Seguridad Social </t>
  </si>
  <si>
    <t>Manual de politicas y procedimientos actualizados en año n</t>
  </si>
  <si>
    <t>Manual actulizado</t>
  </si>
  <si>
    <t xml:space="preserve">1.11 Solicitar readecuación espacio físico de la Dirección </t>
  </si>
  <si>
    <t xml:space="preserve">1.15.2 Capacitar  el personal en Curso de Desarrollo de Habilidades </t>
  </si>
  <si>
    <t xml:space="preserve">1.15.11 Capacitar  al personal en nómina </t>
  </si>
  <si>
    <t>1.16.1. Socializar el proceso de Evaluación del Desempeño Laboral.</t>
  </si>
  <si>
    <t xml:space="preserve">1.16.5. Informe Técnico  de Resultados de Evaluación del Desempeño para toma de decisiones </t>
  </si>
  <si>
    <t>No. de empleados capacitados en año n</t>
  </si>
  <si>
    <t xml:space="preserve">1.16.2. Realizar  los acuerdos por desempeño laboral   </t>
  </si>
  <si>
    <t xml:space="preserve">No. de empleados con acuerdos desempeño realizados en año n </t>
  </si>
  <si>
    <t xml:space="preserve">1.16.3. Realizar  monitoreo de los acuerdos por desempeño. </t>
  </si>
  <si>
    <t>No. de informes de  monitoreo realizados en año n</t>
  </si>
  <si>
    <t>2 Informes</t>
  </si>
  <si>
    <t>1.16 Evaluación de desempeño de servidores del MT</t>
  </si>
  <si>
    <t xml:space="preserve">1.16.4.Realizar evaluación  del desempeño laboral </t>
  </si>
  <si>
    <t xml:space="preserve"> No. de evaluaciones del  desempeño ejecutadas en año n</t>
  </si>
  <si>
    <t>1,200 Evalauciones</t>
  </si>
  <si>
    <t>1.17.2 Presentación de informe de diagnóstico de detección de necesidades.</t>
  </si>
  <si>
    <t xml:space="preserve">1.17.3 Elaboracion  del Plan de Capacitación por Competencia </t>
  </si>
  <si>
    <t xml:space="preserve">1.17.4  Capacitar a los servidores del MT., del grupo   I, II, III, IV,  V  en competencias técnicas y conductuales. </t>
  </si>
  <si>
    <t>1.17.5  Capacitar a los servidores del MT., del grupo   V,  en competencias gerenciales.</t>
  </si>
  <si>
    <t xml:space="preserve">1.17.6 Solicitar la habilitación  de un salón de capacitación con capacidad para 30 servidores </t>
  </si>
  <si>
    <t>1.17.10 Identificar facilitadores internos   para impartir docencia en  la institución</t>
  </si>
  <si>
    <t xml:space="preserve">1.17.11 Elaborar  plantillas de formadores </t>
  </si>
  <si>
    <t>1.17.13 Elaborar  un Plan de Carrera para los grupos Ocupacionales III, IV y V.</t>
  </si>
  <si>
    <t>1.17.1 Detección de necesidades de capacitación por competencia.</t>
  </si>
  <si>
    <t xml:space="preserve"> Un Informe</t>
  </si>
  <si>
    <t>Informes elaborado en año n</t>
  </si>
  <si>
    <t xml:space="preserve">Un Informe </t>
  </si>
  <si>
    <t>No. de servidores  de área de supervisión y dirección capacitados en año n</t>
  </si>
  <si>
    <t xml:space="preserve">1.17.7 Solicitar  habilitación  de un laboratorio de informática  </t>
  </si>
  <si>
    <t>Laboratorio habilitado en año n</t>
  </si>
  <si>
    <t xml:space="preserve">Un Laboratorio  </t>
  </si>
  <si>
    <t xml:space="preserve"> Un Salón </t>
  </si>
  <si>
    <t>1.17.Capacidades de los servidores del MT fortalecida.</t>
  </si>
  <si>
    <t xml:space="preserve"> Informe elaborado </t>
  </si>
  <si>
    <t xml:space="preserve">1.17.8. Solicitar Compras de mobiliarios para salón de capacitación </t>
  </si>
  <si>
    <t xml:space="preserve">1.1.8 Tramitar pasantias de estudiantes  por las áreas MT </t>
  </si>
  <si>
    <t>1.15.1 Capacitar  el personal en Administración estratégica de los recursos humanos  por competencias</t>
  </si>
  <si>
    <t xml:space="preserve">200 Personas </t>
  </si>
  <si>
    <t xml:space="preserve"> No. de empleados beneficiados  en año n</t>
  </si>
  <si>
    <t xml:space="preserve">Un Asesoría </t>
  </si>
  <si>
    <t xml:space="preserve">Un informe </t>
  </si>
  <si>
    <t>Una   Escala salarial revisada</t>
  </si>
  <si>
    <t xml:space="preserve">No. de Puestos de trabajo disponible en comparacion con otras instituciones en  año </t>
  </si>
  <si>
    <t>Un Diccionario</t>
  </si>
  <si>
    <t>Un  Diccionario</t>
  </si>
  <si>
    <t>1.2.5. Identificar competencias técnicas  por grupos ocupacionales , (I, II, III, IV y V).</t>
  </si>
  <si>
    <t>1.2.5. Identificar competencias Conductuales  por grupos ocupacionales , (I, II, III, IV y V).</t>
  </si>
  <si>
    <t>Dirección de Tecnologia de la Información y Comunicaciones</t>
  </si>
  <si>
    <t xml:space="preserve">No.10 - Propiciar la transformación digital como eje fundamental del desarrollo integral institucional </t>
  </si>
  <si>
    <t>No.11- Implementar en toda la organización un enfoque de gestión para resultados</t>
  </si>
  <si>
    <t>No. de equipos informáticos actualizados en año n</t>
  </si>
  <si>
    <t>1,415 Equipos</t>
  </si>
  <si>
    <t>No. Computadoras adquiridas en año n</t>
  </si>
  <si>
    <t>10 Computadoras Escritorio</t>
  </si>
  <si>
    <t>DTI y DAF</t>
  </si>
  <si>
    <t>6 Computadoras Portátil</t>
  </si>
  <si>
    <t xml:space="preserve"> 8 Memorias para servidores</t>
  </si>
  <si>
    <t>16 Switch 48 puertos y puertos de fibra</t>
  </si>
  <si>
    <t xml:space="preserve"> 2 TV para la Visualizacion del monitoreo de los server y la red.</t>
  </si>
  <si>
    <t xml:space="preserve"> Un equipo de respaldo externo de datos  (Nas)</t>
  </si>
  <si>
    <t>2 discos SSD HP SAS de 3,84 TB , compatible con servidores HP ProLiant , DL380 Gen9</t>
  </si>
  <si>
    <t xml:space="preserve">1 Discos 1.92TB SSD SAS Read Intensive 12Gbps 512e 2.5in with 3.5in HYB CARR PM5-R HYB CARR Drive, 1 DWPD, 70 compatible con servidores Dell  R740xd   </t>
  </si>
  <si>
    <t>365 licencias para completar la imprementacion del Software de Antivirus todas las pc del MT (RLT)</t>
  </si>
  <si>
    <t>100 Telefonos IP</t>
  </si>
  <si>
    <t>Un licencias de Software de monitoreo de servidores y la red 100 dispositivos</t>
  </si>
  <si>
    <t>Una Licencia Firewall WatchGuard</t>
  </si>
  <si>
    <t>800 Renovaciones de licencias para Office 365 con las herramientas (Correo, microsoft team y Onedrive)</t>
  </si>
  <si>
    <t>2 Herramientas de Software para Asistencia Remota</t>
  </si>
  <si>
    <t>1 Licencia para Capacitaciones en línea de Zoom</t>
  </si>
  <si>
    <t xml:space="preserve">Un Sistema </t>
  </si>
  <si>
    <t>Proyecto</t>
  </si>
  <si>
    <t>DTI</t>
  </si>
  <si>
    <t>DTI / Proyecto</t>
  </si>
  <si>
    <t>Sistema de Higiene y Seguridad desarrollado en año n</t>
  </si>
  <si>
    <t>DHS/DTI</t>
  </si>
  <si>
    <t>Infraestructura tecnológica mejorada</t>
  </si>
  <si>
    <t xml:space="preserve"> Una Infraestructura tecnológica mejorada</t>
  </si>
  <si>
    <t>No. de Consultoría en Seguridad de Tecnología contratada en año n</t>
  </si>
  <si>
    <t xml:space="preserve">1 Una Consultoría </t>
  </si>
  <si>
    <t>No. de Políticas de Seguridad, aplicadas en año n</t>
  </si>
  <si>
    <t xml:space="preserve"> Una Política de Seguridad aplicada</t>
  </si>
  <si>
    <t>0.5</t>
  </si>
  <si>
    <t xml:space="preserve">DTI </t>
  </si>
  <si>
    <t xml:space="preserve">Servicio del centro de Datos en las Nube funcionando en año n </t>
  </si>
  <si>
    <t>2 Contratación de servicio</t>
  </si>
  <si>
    <t>DTI Actualizada</t>
  </si>
  <si>
    <t>No. Personal contratado en año n</t>
  </si>
  <si>
    <r>
      <t xml:space="preserve"> 7</t>
    </r>
    <r>
      <rPr>
        <b/>
        <sz val="12"/>
        <color theme="1"/>
        <rFont val="Century Gothic"/>
        <family val="2"/>
      </rPr>
      <t xml:space="preserve"> Técnicos contratados:</t>
    </r>
    <r>
      <rPr>
        <sz val="12"/>
        <color theme="1"/>
        <rFont val="Century Gothic"/>
        <family val="2"/>
      </rPr>
      <t xml:space="preserve">
 ( 1 Desarrollador Senior, 1 Analista de Sistemas, 2 Soporte Tecnicos,1 Administrador de Proyectos, 1 Soporte funcional, 1 Analista de Datos</t>
    </r>
  </si>
  <si>
    <t>D.R. H.  Y DTI</t>
  </si>
  <si>
    <t>No. de personas capacitadas en año n</t>
  </si>
  <si>
    <r>
      <rPr>
        <b/>
        <sz val="12"/>
        <color theme="1"/>
        <rFont val="Century Gothic"/>
        <family val="2"/>
      </rPr>
      <t xml:space="preserve">13 Personas capacitadas :  </t>
    </r>
    <r>
      <rPr>
        <sz val="12"/>
        <color theme="1"/>
        <rFont val="Century Gothic"/>
        <family val="2"/>
      </rPr>
      <t xml:space="preserve">                           (2 Cursos CCNA y CCNA Security,3 Cursos Avanzado Windows Server 2019 y PowerShell, 5 Cursos de Reparacion de Impresora,3 Cursos SQL Básico y Avanzado)</t>
    </r>
  </si>
  <si>
    <t>85 visitas programadas y distribuidas de las siguientes formas: (5 días Región Este, 5 días Región Sur, 9 días Región Norte)</t>
  </si>
  <si>
    <t>No. de herramientas adquiridas</t>
  </si>
  <si>
    <t xml:space="preserve"> Herramientas</t>
  </si>
  <si>
    <t>1 Una Planta silenciosa portátil de 1 a 1.3 Kilos     </t>
  </si>
  <si>
    <t>2 Extensión electrica de 50 pies</t>
  </si>
  <si>
    <t>2 Extensión  electrica  de 100 pies</t>
  </si>
  <si>
    <t xml:space="preserve">10 Headsets </t>
  </si>
  <si>
    <t>3 Dos Pistola de Calor de 1,800 Watts                     </t>
  </si>
  <si>
    <t>2 Generador de Tono UtP</t>
  </si>
  <si>
    <t>4 ToolKit Redes UTP</t>
  </si>
  <si>
    <t xml:space="preserve">20 Disco Duro Sata 3.5 1 TB, PC </t>
  </si>
  <si>
    <t>20 Disco Duro SATA 2,5 1 TB, PC y LAPTOP</t>
  </si>
  <si>
    <t>30 Disco Duro SSD SATA, 250 GB</t>
  </si>
  <si>
    <t>20 Disco Duro SSD,  M.2 n 500 GB</t>
  </si>
  <si>
    <t xml:space="preserve">15 Adaptador HDMI a VGA </t>
  </si>
  <si>
    <t>15 Adaptador USB a BLUETOOTH</t>
  </si>
  <si>
    <t>15 Adaptador VGA a HDMI</t>
  </si>
  <si>
    <t xml:space="preserve">15 Adaptador VGA a DP </t>
  </si>
  <si>
    <t>5 ToolKit Reparacion de PC</t>
  </si>
  <si>
    <t xml:space="preserve">30 Mouse  Optico Inalambrico  </t>
  </si>
  <si>
    <t xml:space="preserve">22 Mouse PAD con apoyo para Muñeca </t>
  </si>
  <si>
    <t xml:space="preserve">4 Disco Duro Externo 2TB. </t>
  </si>
  <si>
    <t xml:space="preserve">10 Clable HDMI </t>
  </si>
  <si>
    <t>200 unidades de Mini Jack Hembra Cat. 5E,6</t>
  </si>
  <si>
    <t>10 Cajas Canaletas de 3,4 y 7 pies de largo con pegatina</t>
  </si>
  <si>
    <t>20 Patch cord de fibra óptica</t>
  </si>
  <si>
    <t>600 Unidad Registro de 2 y 1 cavidades, para Mini Jack RJ45 Cat 5E y 6</t>
  </si>
  <si>
    <t xml:space="preserve">200 unidades RJ45  </t>
  </si>
  <si>
    <t>37 Gabinetes de Red par RLT</t>
  </si>
  <si>
    <t>37 Patch panel 24 port</t>
  </si>
  <si>
    <t>37 Organizadores de cable de red</t>
  </si>
  <si>
    <t xml:space="preserve">10 Router WIFI </t>
  </si>
  <si>
    <t xml:space="preserve">Un Aire acondicionado de precisión para data center </t>
  </si>
  <si>
    <t>20 Cinta para etiquetado del cable de redes</t>
  </si>
  <si>
    <t>10 cajas Cable UTP</t>
  </si>
  <si>
    <t>1100 unidaddes de Pascor de rj45 (1 pies 300 unidades, 3 pies 300 unidades y de 7 pies 500 unidades).</t>
  </si>
  <si>
    <t>Un Sistema para contra incendio para data center.</t>
  </si>
  <si>
    <t>Una Instalacion de pisos falso para data center.</t>
  </si>
  <si>
    <t>7 Unidades de control de acceso administrable y conreportes para departamento de infraestructura, el MDF y los IDF</t>
  </si>
  <si>
    <t>12 pedido de Materiales Gastable de Oficina</t>
  </si>
  <si>
    <t>Vehículo adquirido</t>
  </si>
  <si>
    <t>1 Unidad de servicio Móvil para Soporte Técnico MT a nivel Nacional Vehículo Equipado con almacén, herramientas, internet y planta eléctrica</t>
  </si>
  <si>
    <t>TOTAL GRAL.</t>
  </si>
  <si>
    <t>Productos /Actividades</t>
  </si>
  <si>
    <t>1.  Transformación Digital del Ministerio de Trabajo Implementada</t>
  </si>
  <si>
    <t xml:space="preserve">1.1.Equipos Informáticos y Telefonía actualizados. </t>
  </si>
  <si>
    <t>1.1.1  Solicitar la compra de  Computadoras</t>
  </si>
  <si>
    <t>1.1.2 Realizar la actualización equipos de tenológicos</t>
  </si>
  <si>
    <t>No. de equipos actualizados en año n</t>
  </si>
  <si>
    <t xml:space="preserve">1.1.4 Solicitar equipos de comunicación </t>
  </si>
  <si>
    <t>No. de equipos de comunicación adquiridos en año n</t>
  </si>
  <si>
    <t>Contratación compañia para actualización del cableado estruturado por escalerilla y la interconexion en fibra óptica entre el MDF y Los IDF y sus cascadas.</t>
  </si>
  <si>
    <t>1.2.4 Implementar un Sistema de Monitoreo del Trabajo Infantil</t>
  </si>
  <si>
    <t>1.2.5  Desarrollar un Sistema de Gestión para Higiene y Seguridad</t>
  </si>
  <si>
    <t>1.3.1 Contratar la Consultoría en seguridad de tecnología</t>
  </si>
  <si>
    <t xml:space="preserve">1.3.2  Aplicar políticas y normas en el ámbito de seguridad de la información. </t>
  </si>
  <si>
    <t>1.3.3 Implementar el Servicios de Centro de Datos en la Nube</t>
  </si>
  <si>
    <t>1.4.1 Solicitar la Contratación de Personal</t>
  </si>
  <si>
    <t>1.4.2 Capacitar al personal en materias técnicas relacionadas con funciones que realizan.</t>
  </si>
  <si>
    <t xml:space="preserve">1.4.3 Realizar las visitas de soporte y mantenimiento de equipos y redes de comunicaciones en la RLT y OTE. </t>
  </si>
  <si>
    <t>No. de licencias informáticas adquiridas en año n</t>
  </si>
  <si>
    <t xml:space="preserve">1.1.3 Adquirir las licencias informáticas </t>
  </si>
  <si>
    <t xml:space="preserve">1.2 Actualizar Sistema de Información </t>
  </si>
  <si>
    <t>Sistema de información actualizado en año n</t>
  </si>
  <si>
    <t>1.2.1 Actualizar el Sistema de Sindicato</t>
  </si>
  <si>
    <t>Sistema de Sindicato actualizado en año n</t>
  </si>
  <si>
    <t>1.2.2 Automatizar el Sistema de Correspondencias Digital</t>
  </si>
  <si>
    <t xml:space="preserve"> Sistema de Correspondencias Digital automatizado en año n </t>
  </si>
  <si>
    <t>Un Módulo de Correspondencias Digital</t>
  </si>
  <si>
    <t>1.2.3 Adquirir   Sistema de Planificación de Recursos Empresariales (ERP)</t>
  </si>
  <si>
    <t>Sistema de planificación de Recursos Empresariales adquirido en año n</t>
  </si>
  <si>
    <t>Sistema de Monitoreo del Trabajo Infantil implementado en año n</t>
  </si>
  <si>
    <t>1.3  Infraestructura tecnógica con mantenimineto adecuado</t>
  </si>
  <si>
    <t>1.4  DTI dotada del personal necesario y capacitado</t>
  </si>
  <si>
    <t>No. De visitas realizadas a la RLT y OTE en año n</t>
  </si>
  <si>
    <t xml:space="preserve">1.5 Equipamiento de la Dirección de Tecnología de la Información </t>
  </si>
  <si>
    <t>1.5.1 Solicitar la adquisición de equipos, materiales y suministros</t>
  </si>
  <si>
    <t>1.1.2.1 Solicitar la contratación de compañía para la actualización de redes.</t>
  </si>
  <si>
    <t>Compañía contratada en año n</t>
  </si>
  <si>
    <t xml:space="preserve">1.5.2 Adquiri equipos </t>
  </si>
  <si>
    <t>No de equipos adquiridos en año n</t>
  </si>
  <si>
    <t>1.4.5 Solicitar Adquisición Unidad  Móvil (Soporte Técnico)</t>
  </si>
  <si>
    <t>Dirección de Tecnología remodelada en año n</t>
  </si>
  <si>
    <t>1.4.6 Solicitar Remodelación de  la Dirección de Tecnología</t>
  </si>
  <si>
    <t>1 Remodelación de las oficinas de la Dirección de Tecnología</t>
  </si>
  <si>
    <t>Dirección Financiera</t>
  </si>
  <si>
    <t xml:space="preserve">No 10 Propiciar la transformación digital como eje fundamental del desarrollo integral institucional </t>
  </si>
  <si>
    <t>No.11 Implementar en toda la organización un enfoque de gestión para resultados</t>
  </si>
  <si>
    <t>No. de ingresos y gastos ejecutados en año n</t>
  </si>
  <si>
    <t xml:space="preserve"> No. de valores o disponibilidades  de efectivos  custodiados  en año n</t>
  </si>
  <si>
    <t>Administración y Finanzas</t>
  </si>
  <si>
    <t>No. de valores recibidos en año n</t>
  </si>
  <si>
    <t>No.  de desembolsos de valores ajustados a protocolos en año n</t>
  </si>
  <si>
    <t xml:space="preserve">No. Informaciones financieras de programas y proyectos organizadas y registradas. </t>
  </si>
  <si>
    <t>No. de informes financieros elaborados</t>
  </si>
  <si>
    <t>2. Informes financieros</t>
  </si>
  <si>
    <t>No. de informaciones financieras registradas en año n</t>
  </si>
  <si>
    <t xml:space="preserve">No. de encuentros realizados en año n </t>
  </si>
  <si>
    <t>12  Encuentros</t>
  </si>
  <si>
    <t>Sede Central y RLT con servicios adquiridos en año n</t>
  </si>
  <si>
    <t>Sede Central y RLT con servicios adquiridos</t>
  </si>
  <si>
    <t>No. de servicios contratados en año n</t>
  </si>
  <si>
    <t>No. de contratos de servicios   de seguros pagados en año n</t>
  </si>
  <si>
    <t>No. de solicitudes y/o requisiciones atendidas en año n</t>
  </si>
  <si>
    <t>12 Solicitudes</t>
  </si>
  <si>
    <t>Total Gastos Corrientes (Dirección fonanaciera</t>
  </si>
  <si>
    <t>Total Gastos Corrientes (Dirección de Recursos Humanos)</t>
  </si>
  <si>
    <t xml:space="preserve">Dirección administrativa, Total Gastos Corrientes </t>
  </si>
  <si>
    <t>ACTIVIDAD OOO2: Gestión de Recursos Humanos, Administrativa y Financiera</t>
  </si>
  <si>
    <t>2.1.1.1.01 - SUELDOS FIJOS</t>
  </si>
  <si>
    <t>2.1.2.2.05 - COMPENSACION  DE SERVICIOS DE SEGURIDAD</t>
  </si>
  <si>
    <t>2.1.2.2.09 - BONO POR DECEMPEÑO A SERVIDORES DE CARRERA</t>
  </si>
  <si>
    <t>2.1.5.1.01 - CONTRIBUCIONES AL SEGURO DE SALUD</t>
  </si>
  <si>
    <t>2.1.5.2.01 - CONTRIBUCIONES AL SEGURO DE PENSIONES</t>
  </si>
  <si>
    <t>2.1.5.3.01 - CONTRIBUCIONES AL SEGURO DE RIESGO LABORAL</t>
  </si>
  <si>
    <t>Total Sueldos Fijos y cargos por deducciones</t>
  </si>
  <si>
    <t xml:space="preserve">
Valores Presupuestado en el POA ejecutado en año n</t>
  </si>
  <si>
    <t xml:space="preserve">1.1.1 Agilizar  la recepción de valores </t>
  </si>
  <si>
    <t xml:space="preserve">1.1.2 Realizar el desembolsos de valores </t>
  </si>
  <si>
    <t>1.1.3 Mantener la custodia de valores</t>
  </si>
  <si>
    <t>1.  Ingresos y gasto ejecutados coherentemente con la producción institucional y prioridades estratégicas puesta en marcha</t>
  </si>
  <si>
    <t>1.1 Valores o disponibilidades  de efectivos  custodiados con correcto destino del flujo financiero</t>
  </si>
  <si>
    <t>12 Gasto estimado</t>
  </si>
  <si>
    <t>12 valores custodiados</t>
  </si>
  <si>
    <t>12 Valores recibidos</t>
  </si>
  <si>
    <t>12 Informes</t>
  </si>
  <si>
    <t>12 Informaciones</t>
  </si>
  <si>
    <t xml:space="preserve">1.2 Servicios de necesidades  en la Sede Central, RLT y OTE suministrados. </t>
  </si>
  <si>
    <t>2.1 Solicitar el pago para los servicios  de contratación incluyendo alquileres de locales  de la RLT y OTE a nivel nacional.</t>
  </si>
  <si>
    <t>2.3 Solicitar el pago de contrato de los servicios de seguros de bienes muebles e inmuebles y personas</t>
  </si>
  <si>
    <t xml:space="preserve">1.3  Materiales y medios de producción suministrados  de forma continua y oportuna </t>
  </si>
  <si>
    <t>1.3.1 Solicitar el pago de compras  de materiales y Suministros</t>
  </si>
  <si>
    <t>1.3.2  Solicitar el pago de compras de alimentos y bebidas</t>
  </si>
  <si>
    <t>2. Ingresos y gastos ejecutados acorde a Planes Operativos</t>
  </si>
  <si>
    <t>2.2 Supervisar la ejecución de los Ingresos y gastos presupuestarios</t>
  </si>
  <si>
    <t xml:space="preserve">3.  Informaciones financieras de programas y proyectos organizadas y registradas. </t>
  </si>
  <si>
    <t>3.1 Elaborar informes financieros</t>
  </si>
  <si>
    <t>3.1.1 Registrar informaciones financieras.</t>
  </si>
  <si>
    <t>3.1.2 Clasificar las informaciones financieras</t>
  </si>
  <si>
    <t>3.1.3 Dar Seguimiento a las recomendaciones de Entes Rectores.</t>
  </si>
  <si>
    <t>No. de servicios básicos pagados en año n</t>
  </si>
  <si>
    <t>2.2 Solicitar el pago de los servicios básicos de la Sede Central, RLT y OTE</t>
  </si>
  <si>
    <t>2.4 Solicitar el pago de contrato de los servicios de seguros médicos complementario del  personal</t>
  </si>
  <si>
    <t>12 Cuotas</t>
  </si>
  <si>
    <t>12 Solicitudes de pago</t>
  </si>
  <si>
    <t>No. Pagos realizados en año n</t>
  </si>
  <si>
    <t>2.1 Gestionar recursos en DIGEPRES</t>
  </si>
  <si>
    <t>No.de pagos gestionados en año n</t>
  </si>
  <si>
    <t>12 Visitas</t>
  </si>
  <si>
    <t>12 Ingresos y gastos</t>
  </si>
  <si>
    <t>No. de informaciones Financieras clasificadas en año n</t>
  </si>
  <si>
    <t xml:space="preserve">Dirección Administrativa </t>
  </si>
  <si>
    <t>No. de RLT y sede Central con infraestructura física adeacuada</t>
  </si>
  <si>
    <t>40 RLT  y 25 OTE</t>
  </si>
  <si>
    <t>No. de RLT  remodeladas en año n</t>
  </si>
  <si>
    <t>40 RLT</t>
  </si>
  <si>
    <t>16 Evaluaciones</t>
  </si>
  <si>
    <t xml:space="preserve">No.  RLT y sede central remodeladas en año n </t>
  </si>
  <si>
    <t>16 Reparaciones  RLT y la sede Central</t>
  </si>
  <si>
    <t xml:space="preserve"> Escalera de emergencia construída en año n</t>
  </si>
  <si>
    <t>Una Escalera</t>
  </si>
  <si>
    <t>No. Imagen gráfica realizada en año n</t>
  </si>
  <si>
    <t>16 Imagen gráfica</t>
  </si>
  <si>
    <t>Edificaciones / Comunicaciones / Servicios generales</t>
  </si>
  <si>
    <t>No. de mobiliarios y equipos adquiridos en año n</t>
  </si>
  <si>
    <t>500 Mobiliarios y equipos</t>
  </si>
  <si>
    <t>500 Molibiliarios</t>
  </si>
  <si>
    <t>( 250 abanicos, 150 aires acondicionados y 5 de 5 toneladas,30 microhondas, 45  bebederos, 50 cafeteras electrónica, 100 trituradoras de papel)</t>
  </si>
  <si>
    <t xml:space="preserve">200 cortinas </t>
  </si>
  <si>
    <t>3 Unidades móviles de emergencias</t>
  </si>
  <si>
    <t>No. de equipos informáticos  adquiridos  en año n</t>
  </si>
  <si>
    <t xml:space="preserve"> 40 Impresoras,  20 scarne, 2 copiadoras multifuncional a color</t>
  </si>
  <si>
    <t>Edificiaciones / Compras / Tecnologia</t>
  </si>
  <si>
    <t>No. de licencias contratadas en año n.</t>
  </si>
  <si>
    <t>Un plotter</t>
  </si>
  <si>
    <t>No. de personas contratadas en año n</t>
  </si>
  <si>
    <t xml:space="preserve">15 Personas </t>
  </si>
  <si>
    <t xml:space="preserve">5 Personas </t>
  </si>
  <si>
    <t>RH</t>
  </si>
  <si>
    <t>No. de empresas contratadas en año n</t>
  </si>
  <si>
    <t>Una Empresa</t>
  </si>
  <si>
    <t>Compras y contrataciones</t>
  </si>
  <si>
    <t xml:space="preserve">No. de mobiliarios y equipos con mantenimientos </t>
  </si>
  <si>
    <t>42 Contratos</t>
  </si>
  <si>
    <t>Un contrato</t>
  </si>
  <si>
    <t>Edificaciones / Servicios generales</t>
  </si>
  <si>
    <t>No. de contratos de servicios de alquiler de edificios y locales en año n</t>
  </si>
  <si>
    <t>No. de contratos de servicios de seguros bienes muebles e inmuebles en año n</t>
  </si>
  <si>
    <t>90 Mantenimientos</t>
  </si>
  <si>
    <t>No. de mantenimientos realizados en año n</t>
  </si>
  <si>
    <t>No. de mantenimientos de vehículos realizados en año n</t>
  </si>
  <si>
    <t>70 Mantenimientos</t>
  </si>
  <si>
    <t>No. de mantenimientos de Sistemas de aires acondicionados realizados en año n</t>
  </si>
  <si>
    <t>120 Mantenimientos</t>
  </si>
  <si>
    <t>No. de mantemientos contratados en año n</t>
  </si>
  <si>
    <t>12 Mantenimientos</t>
  </si>
  <si>
    <t>No. de materiales comprados en año n</t>
  </si>
  <si>
    <t xml:space="preserve">Material ferretero  para escalera </t>
  </si>
  <si>
    <t>Un Contrato</t>
  </si>
  <si>
    <t>10 Locales</t>
  </si>
  <si>
    <t>No. de servicios de seguros de bienes inmuebles locales contratado en año n</t>
  </si>
  <si>
    <t>10 Servicios contratados</t>
  </si>
  <si>
    <t>No. de servicios de fumigación contratado en año n</t>
  </si>
  <si>
    <t xml:space="preserve">12 fumigaciones </t>
  </si>
  <si>
    <t xml:space="preserve">No. de materiales de oficina n adquiridos en año n </t>
  </si>
  <si>
    <t>Administración y Finanzas y Dpto. De Compras y Suministros</t>
  </si>
  <si>
    <t>Infraestructura fisica readecuada en año n</t>
  </si>
  <si>
    <t>Un sofware adquirido en año n</t>
  </si>
  <si>
    <t>Un sofware</t>
  </si>
  <si>
    <t>No. de puertas enrrollables montadas en Almacen y Correspondencia, en año n</t>
  </si>
  <si>
    <t>2 Puertas</t>
  </si>
  <si>
    <t>No, de  escaners instalados en Almacen en año n</t>
  </si>
  <si>
    <t>Un escarner</t>
  </si>
  <si>
    <t>No. Una Impresora funcionando en Almacen, en año n</t>
  </si>
  <si>
    <t>Una empresora</t>
  </si>
  <si>
    <t>No. de cajas compradas en año n</t>
  </si>
  <si>
    <t xml:space="preserve">20 Cajas </t>
  </si>
  <si>
    <t xml:space="preserve">10 Personas </t>
  </si>
  <si>
    <t>Una empresa contratada</t>
  </si>
  <si>
    <t>No. de galones de pinturas comprados en año n</t>
  </si>
  <si>
    <t>No. de Empapelado de la sede Central con cambio realizado en año n</t>
  </si>
  <si>
    <t>320 empapelados</t>
  </si>
  <si>
    <t>Piso del salón de reuniones del despacho del Ministro reparado en año n</t>
  </si>
  <si>
    <t xml:space="preserve"> Un Salon </t>
  </si>
  <si>
    <t>No. de baños reparados en año n</t>
  </si>
  <si>
    <t>5 Baños</t>
  </si>
  <si>
    <t>No.de materiales comprados en año n.</t>
  </si>
  <si>
    <t xml:space="preserve">Plomerias reparadas </t>
  </si>
  <si>
    <t>No. de materiales comprados en año n.</t>
  </si>
  <si>
    <t>Materiales sheetrock</t>
  </si>
  <si>
    <t>No. de  materiales de impermeabilizantes, comprados en año n.</t>
  </si>
  <si>
    <t xml:space="preserve">2 materiales </t>
  </si>
  <si>
    <t>No. de herramientas para jardineria, comprados en año n.</t>
  </si>
  <si>
    <t>50 Herramientas</t>
  </si>
  <si>
    <t>No. de equipos de protección para el personal, comprado en año n</t>
  </si>
  <si>
    <t>1 Equipo</t>
  </si>
  <si>
    <t>No. de aspiradoras comprada en año n</t>
  </si>
  <si>
    <t>2 Aspiradoras</t>
  </si>
  <si>
    <t>No. de ventanas instaladas en año n</t>
  </si>
  <si>
    <t>1Mobiliarios</t>
  </si>
  <si>
    <t>Total gasto corrientes Dirección Administrativa y Finanaicera  con sus areas de dependencia</t>
  </si>
  <si>
    <t xml:space="preserve">No.10:  Propiciar la transformación digital como eje fundamental del desarrollo integral institucional </t>
  </si>
  <si>
    <t>No.11: Implementar en toda la organización un enfoque de gestión para resultados</t>
  </si>
  <si>
    <t xml:space="preserve">Objetivos Estratégicos: </t>
  </si>
  <si>
    <t>1.  Infraestructura física del MT adecuada a nivel nacional.</t>
  </si>
  <si>
    <t>1.1 Remodelar planta física de la sede central y RLT</t>
  </si>
  <si>
    <t>1.1.1 Evaluar infraestructura física de la Sede Central y las RLT</t>
  </si>
  <si>
    <t>1.1.2 Reparar planta física de la Sede Central y RLT</t>
  </si>
  <si>
    <t>1.1.3  Construir escalera de emergencia de la Sede Central.</t>
  </si>
  <si>
    <t>1.1.4  Realizar imagen gráfica y señalización interior y exterior Sede Central y RLT</t>
  </si>
  <si>
    <t>1.2 Mobiliarios y equipos de la sede central y RLT</t>
  </si>
  <si>
    <t>1.2.1 Solicitar la  Compra de mobiliarios de oficinas</t>
  </si>
  <si>
    <t xml:space="preserve">1.2.1.1 Solicitar la  Compra electrodomésticos </t>
  </si>
  <si>
    <t>1.2.1.2 Solicitar instalación de cortinas enrollables para Sede Central.</t>
  </si>
  <si>
    <t>1.2.1.3 Solicitar compra de vehículos para el MT.</t>
  </si>
  <si>
    <t xml:space="preserve">1.2.2 Equipos informáticos </t>
  </si>
  <si>
    <t>1.2.2.1 Solicitar la compra de equipos informáticos para Sede Central y las RLT.</t>
  </si>
  <si>
    <t>1.2.2.2  Solicitar la contratación de licencias Softwares (AutoCAD y BIM)</t>
  </si>
  <si>
    <t>No. de infraestructuras fisicas  evaluadas en año n</t>
  </si>
  <si>
    <t>No. de mobiliarios adquiridos en año n</t>
  </si>
  <si>
    <t>No. de electrodomésticos adquiridos en año n</t>
  </si>
  <si>
    <t>No. de vehículos móviles de emergencias adquiridos en año n</t>
  </si>
  <si>
    <t>No. de cortinas instaladas en año n</t>
  </si>
  <si>
    <t>1,268 Licencias</t>
  </si>
  <si>
    <t>1.2.2.3 Solicitud de compra de un plotter</t>
  </si>
  <si>
    <t>1.2.3 Nombramiento de personal técnico</t>
  </si>
  <si>
    <t>1.2.3.1 Solicitar la contratación Ingenieros y Arquitectos para supervisión de obras.</t>
  </si>
  <si>
    <t>1.2.3.2 Solicitar contratación de empresas de construcción para obras (llave en mano)</t>
  </si>
  <si>
    <t>No de mantenimientos realizados en año n</t>
  </si>
  <si>
    <t>No. de equipos de oficinas con mantenimiento en año n</t>
  </si>
  <si>
    <t>800 Equipos</t>
  </si>
  <si>
    <t>36 Contratos</t>
  </si>
  <si>
    <t>Contrato de seguro médico firmado  en año n</t>
  </si>
  <si>
    <t>Empresas contratada en año n</t>
  </si>
  <si>
    <t>2. Mobiliarios y Equipos con mantenimiento garantizado.</t>
  </si>
  <si>
    <t xml:space="preserve">2.1  Mantenimiento de bienes, muebles </t>
  </si>
  <si>
    <t xml:space="preserve">2.1.1   Realizar mantenimiento de mobiliarios y equipos  de oficinas </t>
  </si>
  <si>
    <t>2.2 Mantenimiento de maquinarias y equipos</t>
  </si>
  <si>
    <t>2.2.1 Equipos de oficinas</t>
  </si>
  <si>
    <t>2.2.2 Mantenimiento de vehículos de la Sede Central y las RLT.</t>
  </si>
  <si>
    <t>2.2.3 Mantenimiento de Sistema  de aires acondicionados  de la Sede Central y RLTs.</t>
  </si>
  <si>
    <t>2.2.4 Solicitar el contrato de mantenimiento de ascensores</t>
  </si>
  <si>
    <t>2.2.5 Solicitar la compra de materiales para reparación escalera de hierro y rejas perimetral</t>
  </si>
  <si>
    <t>2.2.6 Solicitar la compra de pinturas para el mantenimiento en área interna de la Sede Central, RLT y OTE.</t>
  </si>
  <si>
    <t>2.3 Contratar los servicios para Sede Central,  RLT y OTE.</t>
  </si>
  <si>
    <t xml:space="preserve">2.3.1  Contratar los servicios de alquiler de edificios y locales </t>
  </si>
  <si>
    <t>2.3.2 Contratar los servicios de seguros de bienes muebles e inmuebles y de personas</t>
  </si>
  <si>
    <t>2.3.3 Contratar los servicios de seguro médico complementario del personal</t>
  </si>
  <si>
    <t>2.3.4 Contratar los servicios de fumigación</t>
  </si>
  <si>
    <t>2.3.5 Contratar  los servicios  de renta básica de comunicación de Sede Central, RLT y OTE</t>
  </si>
  <si>
    <t>2.3.6.Contratar servicios de Internet y Televisión de la Sede Central, RLT y OTE.</t>
  </si>
  <si>
    <t>2.3.7 Contratar  los servicios de energia eléctrica de la Sede Central, RLT y OTE.</t>
  </si>
  <si>
    <t xml:space="preserve">2.3.8 Contratar  los servicios de Agua  de la Sede Central, RLT y OTE. </t>
  </si>
  <si>
    <t xml:space="preserve">2.3.9  Contratar  los servicios de recolección de los residuos sólidos  de la Sede Central, RLT y OTE. </t>
  </si>
  <si>
    <t>3. Infraestructura fisica de Almacen readecuada</t>
  </si>
  <si>
    <t>Contrato de servicios de fulmigación firmado en año n</t>
  </si>
  <si>
    <t>Contratos de servicio aprobado en año n</t>
  </si>
  <si>
    <t xml:space="preserve"> Un contrato </t>
  </si>
  <si>
    <t>Contrato de servicios de Internet y Televisión aprobado en año n</t>
  </si>
  <si>
    <t>Contrato de Servicios de energia eléctrica aprobado en año n</t>
  </si>
  <si>
    <t>Contrato de Servicios de agua aprobados en año n</t>
  </si>
  <si>
    <t>Contratro de Servicios de recolección de residuos solidos  aprobado en año n</t>
  </si>
  <si>
    <t>Contrato servicios de alquileres de edificios y locales aprobado en año n</t>
  </si>
  <si>
    <t>2.3.10 Contratar el pago de  servicios  de alquileres de Edificios y Locales</t>
  </si>
  <si>
    <t>2.3.11 Contratar los servicios de seguros de bienes muebles e inmuebles y personas</t>
  </si>
  <si>
    <t>2.3.12 Contratar de los servicios de fumigación</t>
  </si>
  <si>
    <t>2.3.13 Solicitar compra de materiales de Limpieza</t>
  </si>
  <si>
    <t>No. de materiales de limpieza adquiridos en año n</t>
  </si>
  <si>
    <t>4 Solicitudes</t>
  </si>
  <si>
    <t>2.3.14 Solicitar  compra de  materiales de oficina</t>
  </si>
  <si>
    <t>2.3.15 Solicitar compra de   alimentos y bebidas</t>
  </si>
  <si>
    <t>No. de alimentos y bebidas adquiridos en año n</t>
  </si>
  <si>
    <t>Empresas contratadas en año n</t>
  </si>
  <si>
    <t>3.1 Solicitar la compra de un  sofware para la interconección administrativo con finanzas, compras, contabilidad, activos fijos, tecnologia, entre otros</t>
  </si>
  <si>
    <t>3.2 Solicitar montura de  puertas salida de emergencia para Almacén</t>
  </si>
  <si>
    <t>3.3 Solicitar la compra scaners  para registro de mercancias</t>
  </si>
  <si>
    <t xml:space="preserve">3.4 Solicitar la compra de una impresora de etiquetas para scaners </t>
  </si>
  <si>
    <t>3.5 Solitar la compra cajas organizadoras de almacen</t>
  </si>
  <si>
    <t xml:space="preserve">3.6 Capacitar el personal   para el Portal Transaccional </t>
  </si>
  <si>
    <t xml:space="preserve">3.7 Contratar servicio de una  empresa de para el mantenimiento de ventiladores y extractores para climatización </t>
  </si>
  <si>
    <t>3.8 Solicitar la Compra de pintura para darle mantenimiento al parqueo de la sede Central.</t>
  </si>
  <si>
    <t>3.9 Solicitar cambio del empapelado de los cristales sede central</t>
  </si>
  <si>
    <t>3.10 Contratar los servicios para la  reparación del piso de madera, salón de reunión despacho</t>
  </si>
  <si>
    <t>3.11 Contratar los  servicios de reparación de los baños (5 pisos)</t>
  </si>
  <si>
    <t>3.12 Solicitar la compra materiales para el mantenimiento de plomeria en la sede Central y RLT.</t>
  </si>
  <si>
    <t>3.13 Solicitar la compra materiales de Sheetrock</t>
  </si>
  <si>
    <t xml:space="preserve">3.14 Solicitar la compra materiales impermeabilizantes </t>
  </si>
  <si>
    <t>3.15 Solicitar la compra herramientas para jardinería</t>
  </si>
  <si>
    <t>3.16 Solicitar la compra equipos de proteccion para el personal de mantenimiento</t>
  </si>
  <si>
    <t>3.17 Solicitar la compra aspiradora multiuso</t>
  </si>
  <si>
    <t>3.18 Solicitara la compra e instalación de ventanas del Edificio MT</t>
  </si>
  <si>
    <t>Despacho del Ministro</t>
  </si>
  <si>
    <t xml:space="preserve">No. 10 - Propiciar la transformación digital como eje fundamental del desarrollo integral institucional </t>
  </si>
  <si>
    <t>No. de informes de seguimiento y evaluación realizados en año n</t>
  </si>
  <si>
    <t>No. de encuentros realizados en año n</t>
  </si>
  <si>
    <t>1 Encuentro</t>
  </si>
  <si>
    <t>Despacho</t>
  </si>
  <si>
    <t xml:space="preserve">No. de informes de evaluación realizados en año n </t>
  </si>
  <si>
    <t>3 Informes</t>
  </si>
  <si>
    <t xml:space="preserve">No. de comunicaciones tramitadas  en año n </t>
  </si>
  <si>
    <t>400 Comunicaciones</t>
  </si>
  <si>
    <t xml:space="preserve"> Un levantamiento</t>
  </si>
  <si>
    <t>No de agendas elaboradas en año n</t>
  </si>
  <si>
    <t>No. Agendas de compromisos elaboradas en año n</t>
  </si>
  <si>
    <t>3 Agendas</t>
  </si>
  <si>
    <t>Espacio tripartito coordinado en año n</t>
  </si>
  <si>
    <t>1 mesa</t>
  </si>
  <si>
    <t xml:space="preserve">No. de convocatorias de socialización interinstitucionales efectuadas en año n </t>
  </si>
  <si>
    <t xml:space="preserve"> 4 Convocatorias de socialización</t>
  </si>
  <si>
    <t>No. de Informes de cumplimiento de los sistemas de indicadores de gestión pública realizados en año n</t>
  </si>
  <si>
    <t xml:space="preserve"> 4 Informes </t>
  </si>
  <si>
    <t>No de convocatoria realizadas en año n</t>
  </si>
  <si>
    <t xml:space="preserve"> 4 Convocatorias</t>
  </si>
  <si>
    <t>No. de Informes solitados en año n</t>
  </si>
  <si>
    <t>4 Informes</t>
  </si>
  <si>
    <t>No. Reuniones de evaluación con instancias interna e instituciones realizadas en año n</t>
  </si>
  <si>
    <t xml:space="preserve">4 Reuniones  </t>
  </si>
  <si>
    <t xml:space="preserve">No. de Consejos Laborales regionales creados en año n </t>
  </si>
  <si>
    <t>4  consejos laborales regionales</t>
  </si>
  <si>
    <t>Instancia de coordinación creadaen año n</t>
  </si>
  <si>
    <t>Una instancia de coordinación</t>
  </si>
  <si>
    <t>Instancia de coordinación creada en año n</t>
  </si>
  <si>
    <t>Una instancia</t>
  </si>
  <si>
    <t>-</t>
  </si>
  <si>
    <t>No. de comunicaciones  y  / o resoluciones remitidas en año n</t>
  </si>
  <si>
    <t xml:space="preserve">4 Comunicaciones y 3 resoluciones </t>
  </si>
  <si>
    <t>Sistema de información sectorial articulado en año n</t>
  </si>
  <si>
    <t>Instancia de seguimiento creada en año n</t>
  </si>
  <si>
    <t xml:space="preserve">Una Instancia </t>
  </si>
  <si>
    <t>Total Gastos Corrientes</t>
  </si>
  <si>
    <t>ACTIVIDAD OOO1 - (Dirección y Coordinación).</t>
  </si>
  <si>
    <t>TOTAL GASTOS SUELDOS FIJOS, DESPACHO Y UNIDADES EJECUTORAS DEPENDIENTES</t>
  </si>
  <si>
    <t>Dirección de Relaciones Internacionales</t>
  </si>
  <si>
    <t>Dirección Juridica</t>
  </si>
  <si>
    <t>Departamento  de Comunicaciones</t>
  </si>
  <si>
    <t>Protocolo</t>
  </si>
  <si>
    <t>Departamento Militar</t>
  </si>
  <si>
    <t>Oficina de acceso a la Información Pública</t>
  </si>
  <si>
    <t>Productos/Actividades/Acciones</t>
  </si>
  <si>
    <t>Meta</t>
  </si>
  <si>
    <t>1er Trimestre</t>
  </si>
  <si>
    <t>Presupuesto RD$</t>
  </si>
  <si>
    <t>Credito Ex.</t>
  </si>
  <si>
    <t>Relaciones Internacionales</t>
  </si>
  <si>
    <t>24 acciones</t>
  </si>
  <si>
    <t>3 pagos de cuotas</t>
  </si>
  <si>
    <t>10 capacitaciones</t>
  </si>
  <si>
    <t>No. 11 - Implementar en toda la organización un enfoque de gestión para resultados</t>
  </si>
  <si>
    <t xml:space="preserve">1.  Comités y organizaciones  especiales  del MT con seguimiento y evaluación permanente. </t>
  </si>
  <si>
    <t>1.1 Dar Seguimiento a los Viceministros y a las Direcciones Generales</t>
  </si>
  <si>
    <t>1.2  Evaluar resultados de medidas y/o acciones de cada una de las Direcciones Generales</t>
  </si>
  <si>
    <t>1.3 Tramitar comunicaciones del Ministro</t>
  </si>
  <si>
    <t>1.4 Coordinar levantamiento de los comités y organísmos especiales actuales</t>
  </si>
  <si>
    <t>1.5 Dar Seguimiento  mesa tripartita de Seguridad Social</t>
  </si>
  <si>
    <t>2 Agenda de compromisos nacionales e internacionales del MT elaborada y gestionada</t>
  </si>
  <si>
    <t>2.1 Elaborar Agenda de compromisos Nacionales e internacionales del Ministro</t>
  </si>
  <si>
    <t>2.3 Elaborar agenda temática sectorial</t>
  </si>
  <si>
    <t>2.4  Seguimiento a los sistemas de indicadores de la gestion publica</t>
  </si>
  <si>
    <t>2.4.2 Solicitar informes a instancias internas e instituciones adscritas</t>
  </si>
  <si>
    <t>2.4.3 Realizar  Reuniones de evaluación con instancias internas e instituciones adscritas</t>
  </si>
  <si>
    <t>2.5 Coordinación sectorial operando efectivamente</t>
  </si>
  <si>
    <t>2.5.1 Crear  instancia de coordinación interna y externa</t>
  </si>
  <si>
    <t>2.5.2 Remitir comunicaciones y/o resoluciones</t>
  </si>
  <si>
    <t>2.5.3 Articular Sistema de Información sectorial</t>
  </si>
  <si>
    <t xml:space="preserve"> No. de lenvantamientos de los Comités y organismo especiales realizados en año n </t>
  </si>
  <si>
    <t>No de informes de la Mesa tripartita de Seguridad social elaborados  en año n</t>
  </si>
  <si>
    <t>2.2 Coordinar espacio tripartito (OIT) para soluciones de conflictos</t>
  </si>
  <si>
    <t>2.4.1 Convocar oportunamente  a consejos, comités y organísmos especiales</t>
  </si>
  <si>
    <t>2.4.4 Coordinar la creación de Consejos Laborales Regionales</t>
  </si>
  <si>
    <t>Dirección Jurídica</t>
  </si>
  <si>
    <t>No. de opiniones emitidas en año n</t>
  </si>
  <si>
    <t>30 Opiniones</t>
  </si>
  <si>
    <t>No. de opiniones jurídicas internas emitidas en año n</t>
  </si>
  <si>
    <t>15 Opiniones</t>
  </si>
  <si>
    <t>No. de opiniones jurídicas externas emitidas en año n</t>
  </si>
  <si>
    <t>No. de actas levantadas  en año n</t>
  </si>
  <si>
    <t>10-informe  elaborado en el año</t>
  </si>
  <si>
    <t>5- contratos elaborado del proceso de compras.</t>
  </si>
  <si>
    <t>No. de registros de contratos de c.c. en año n</t>
  </si>
  <si>
    <t>5- contratos de compras registrado</t>
  </si>
  <si>
    <t>No. de adendas elaboradas en año n</t>
  </si>
  <si>
    <t xml:space="preserve">5 contratos adendado </t>
  </si>
  <si>
    <t>No. De convenios elaborado en la Direccion Juridica</t>
  </si>
  <si>
    <t>3 - Convenios Insterinstitucionales elaborado en la Direccion Juridica</t>
  </si>
  <si>
    <t>No. de convenios registrados en año n</t>
  </si>
  <si>
    <t>3 convenios regitrado en el año</t>
  </si>
  <si>
    <t>No. de acompañamientos realizados en año n</t>
  </si>
  <si>
    <t>Archivos físico y electrónico actualizados en año n</t>
  </si>
  <si>
    <t>14 archivos actualizado</t>
  </si>
  <si>
    <t xml:space="preserve">No. de documentos legales elaborados en año n </t>
  </si>
  <si>
    <t>No. de resoluciones institucionales elaboradas en año n</t>
  </si>
  <si>
    <t>10 Resoluciones</t>
  </si>
  <si>
    <t>No.  de regulaciones revisadas  en año n</t>
  </si>
  <si>
    <t>Dos Regulaciones</t>
  </si>
  <si>
    <t xml:space="preserve"> No. de reuniones de la Comision   de personal realizadas en año n</t>
  </si>
  <si>
    <t>5 Reuniones</t>
  </si>
  <si>
    <t>No. de Litis asistidas en año n</t>
  </si>
  <si>
    <t xml:space="preserve">5 Litis </t>
  </si>
  <si>
    <t>No. de representaciones ante los tribunales en año n</t>
  </si>
  <si>
    <t>No.   de actos de alguaciles  elaborado en año n</t>
  </si>
  <si>
    <t>No. de actos recibidos en año n</t>
  </si>
  <si>
    <t>No. de verificaciones al cumplimiento de norma en año n</t>
  </si>
  <si>
    <t xml:space="preserve">No. de personas capacitados en año n </t>
  </si>
  <si>
    <t>4 personas</t>
  </si>
  <si>
    <t>No. de técnicos capacitados en año n</t>
  </si>
  <si>
    <t>2 técnicos</t>
  </si>
  <si>
    <t>No. de Equipos informáticos  y Mobiliario Adquirido en año n</t>
  </si>
  <si>
    <t>7- equipos</t>
  </si>
  <si>
    <t>No. de equipos informáticos o Adquiridos en año n</t>
  </si>
  <si>
    <t>5 computadoras 1- impresora.</t>
  </si>
  <si>
    <t>No. de mobiliarios de oficinas adquiridos</t>
  </si>
  <si>
    <t>2  archivos</t>
  </si>
  <si>
    <t>No.  libros adquiridos en el año</t>
  </si>
  <si>
    <t>15  libros</t>
  </si>
  <si>
    <t>1.  MT con orientación jurídica interinstitucional y apego a normativa legal.</t>
  </si>
  <si>
    <t>1.1 Emitir opiniones juridicas</t>
  </si>
  <si>
    <t>1.1.1 Opiniones jurídicas internas</t>
  </si>
  <si>
    <t>1.1.2 Opiniones jurídicas Externas</t>
  </si>
  <si>
    <t>1.2 Acompañamiento y asesoriamiento al Comité de compras y contrataciones.</t>
  </si>
  <si>
    <t>1.2 .1 Elaborar actas del Comité de compras y contrataciones.</t>
  </si>
  <si>
    <t>1.2 .2 Elaboración de informes de peritajes legales</t>
  </si>
  <si>
    <t>1.3 Elaboración de contratos</t>
  </si>
  <si>
    <t>1.3.1 Registros de contratos de compras y contrataciones</t>
  </si>
  <si>
    <t>1.3.2  Elaboracion de adendas a contratos</t>
  </si>
  <si>
    <t>1.4. Elaboración de Convenios interinstitucionales</t>
  </si>
  <si>
    <t>1.4.1 Registrar convenios interinstitucionales</t>
  </si>
  <si>
    <t>1.5 Acompañar jurídico  a instancias consultivas y orgánicas institucionales</t>
  </si>
  <si>
    <t xml:space="preserve">1.6 Actualizar  los  archivos físico  con el digital </t>
  </si>
  <si>
    <t>2. Mecanismos de tranparencia y rendición de cuentas fortalecidos</t>
  </si>
  <si>
    <t>2.2 Elaborar Resoluciones institucionales</t>
  </si>
  <si>
    <t>2.3  Revisar Regulación (Reglamentos, Proyectos de Ley, Normas, Guia, etc.)</t>
  </si>
  <si>
    <t>3. Obligaciones  y ejercicio de derechos del MT garantizados</t>
  </si>
  <si>
    <t>3.1 Participar en la comisión de personal (cumplimiento institucional de las leyes relativas a la función pública 41-08 y sus reglamentos,379,87-01, etc.)</t>
  </si>
  <si>
    <t>3.2 Asistencia en  Litis y Controversias del Ministerio de Trabajo (MT)</t>
  </si>
  <si>
    <t>3.3 Representar al MT ante los tribunales y otras Instituciones no gubernamentales</t>
  </si>
  <si>
    <t>3.4 Elaborar actos de alguaciles institucional</t>
  </si>
  <si>
    <t>3.5 Recibir actos de aguaciles asuntos interinstitucionales (Tribunal superior Administrativo y suprema Corte de Justicia).</t>
  </si>
  <si>
    <t>3.6 Velar por el cumplimiento de la normativa legal a las instituciones relacionadas con el MT.(Cooperativa, Asociaciones, Comité entre otras).</t>
  </si>
  <si>
    <t>4. Procesos jurídicos del MT fortalecidos.</t>
  </si>
  <si>
    <t>4.1 Solicitar la capacitación al personal de la Dirección Legal</t>
  </si>
  <si>
    <t>4.1.1 Capacitar el personal en derecho administrativo ( maestría)</t>
  </si>
  <si>
    <t>4.1.2 Capacitar  el personal en adquisiciones y contrataciones (diplomado Ley 340-06)</t>
  </si>
  <si>
    <t>4.2 Equipamiento del Dirección Jurídica</t>
  </si>
  <si>
    <t>4.2.1 Adquirir de  equipos tecnológicos</t>
  </si>
  <si>
    <t>4.2.2  Adquirir mobiliarios de oficina</t>
  </si>
  <si>
    <r>
      <rPr>
        <b/>
        <sz val="11"/>
        <color theme="1" tint="4.9989318521683403E-2"/>
        <rFont val="Century Gothic"/>
        <family val="2"/>
      </rPr>
      <t xml:space="preserve">4.3. </t>
    </r>
    <r>
      <rPr>
        <sz val="11"/>
        <color theme="1" tint="4.9989318521683403E-2"/>
        <rFont val="Century Gothic"/>
        <family val="2"/>
      </rPr>
      <t xml:space="preserve"> Solicitar compra de libros  en derecho laboral y administrativo</t>
    </r>
  </si>
  <si>
    <t>No. de acompañamiento realizado en el año</t>
  </si>
  <si>
    <t>15 Actas</t>
  </si>
  <si>
    <t>5 procesos acompañamiento  al comité de compras del MT</t>
  </si>
  <si>
    <t>5 acompañamientos juridicos en denuncias reclamos en el año</t>
  </si>
  <si>
    <t>20 Documentos</t>
  </si>
  <si>
    <t xml:space="preserve">5 Actos de Aguaciles </t>
  </si>
  <si>
    <t>2.1 Elaborar documentos Legales (Escrito de defensa, opiniones…)</t>
  </si>
  <si>
    <t>10 Representaciones</t>
  </si>
  <si>
    <t>10 Actos de alguaciles recibido</t>
  </si>
  <si>
    <t>3 Solicitudes</t>
  </si>
  <si>
    <t>Plan Operativo Anual (POA) 2023</t>
  </si>
  <si>
    <t>No. de acciones coordinadas con organismos internacionales en año n</t>
  </si>
  <si>
    <t>No. de reuniones realizadas en año n</t>
  </si>
  <si>
    <t>4 Reuniones</t>
  </si>
  <si>
    <t>No. de reuniones  con la CNNC realizadas en año n.</t>
  </si>
  <si>
    <t>No. de reuniones con CIDH realizadas en año n.</t>
  </si>
  <si>
    <t>No. de reuniones  realizadas en año n.</t>
  </si>
  <si>
    <t>No. de reuniones realizadas en año n.</t>
  </si>
  <si>
    <t>12 Reuniones</t>
  </si>
  <si>
    <t>3 Reuniones</t>
  </si>
  <si>
    <t>24 Reuniones</t>
  </si>
  <si>
    <t xml:space="preserve">18 Reuniones </t>
  </si>
  <si>
    <t xml:space="preserve">10 Reuniones </t>
  </si>
  <si>
    <t xml:space="preserve">12 Reuniones </t>
  </si>
  <si>
    <t>No. de cuotas pagadas a organismos internacionales en año n.</t>
  </si>
  <si>
    <t>No. de acuerdos firmados en año n</t>
  </si>
  <si>
    <t>2 Acuerdos</t>
  </si>
  <si>
    <t>No. de oportunidades de empleo temporales Gestionados  en año n</t>
  </si>
  <si>
    <t>5 Oportunidades de empleo.</t>
  </si>
  <si>
    <t>No. de opiniones redactadas en año n.</t>
  </si>
  <si>
    <t>No. de vínculos establecidos en año n</t>
  </si>
  <si>
    <t>12 Acciones</t>
  </si>
  <si>
    <t>No. de respuestas elaboradas en año n</t>
  </si>
  <si>
    <t>12 Respuestas</t>
  </si>
  <si>
    <t>No. de acciones coordinadas en año n</t>
  </si>
  <si>
    <t xml:space="preserve">1 Memoria </t>
  </si>
  <si>
    <t>1 Informe</t>
  </si>
  <si>
    <t>No. de personas capacitadas en  año n.</t>
  </si>
  <si>
    <t>Dirección readecuada</t>
  </si>
  <si>
    <t>DRI y DA</t>
  </si>
  <si>
    <t xml:space="preserve">No de personas asignadas en año n </t>
  </si>
  <si>
    <t>2 Personas</t>
  </si>
  <si>
    <t>RRHH</t>
  </si>
  <si>
    <t>No. de personas con salarios readecuados en año n</t>
  </si>
  <si>
    <t>2 personas</t>
  </si>
  <si>
    <t>No. de mobiliarios de oficnas adquiridos en año n</t>
  </si>
  <si>
    <t>2 Escritorios, 2 sillas secretariales, 1 sillón ejecutivo</t>
  </si>
  <si>
    <t>DA /DRI</t>
  </si>
  <si>
    <t>No. de equipos informáticos adquiridos en año n</t>
  </si>
  <si>
    <t>2 computadoras, una lapto, una empresora</t>
  </si>
  <si>
    <t>DTI/DRI</t>
  </si>
  <si>
    <t>Objetivo Estratégico:</t>
  </si>
  <si>
    <t xml:space="preserve">No. 10  Propiciar la transformación digital como eje fundamental del desarrollo integral institucional </t>
  </si>
  <si>
    <t>No. 11  Implementar en toda la organización un enfoque de gestión para resultados</t>
  </si>
  <si>
    <t>No. de tratados, convenios y/o acuerdos internacionales gestionados/ No. De tratados propuestos.</t>
  </si>
  <si>
    <t>1.  Gestión efectiva con los organismos internacionales</t>
  </si>
  <si>
    <t xml:space="preserve">1.1 Agendar los compromisos con organismos  internacionales del MT </t>
  </si>
  <si>
    <t>1.2 Participar  en  la Mesa Tripartita  relativas a las Normas Internacionales de Trabajo.</t>
  </si>
  <si>
    <t>1.3 Participar  en reuniones de la Comisión Nacional de Negociaciones Comerciales (CNNC).</t>
  </si>
  <si>
    <t>1.4 Participar en reuniones de la Comisión Interinstitucional de Derechos Humanos (CIDH).</t>
  </si>
  <si>
    <t xml:space="preserve">1.5 Participar en reuniones de la Comisión Nacional Permanente para la Aplicación del Derecho Internacional Humanitario (CADIH). </t>
  </si>
  <si>
    <t>1.6 Participar en reuniones de la Organización Internacional de Trabajo (OIT).</t>
  </si>
  <si>
    <t>5 Acuerdos</t>
  </si>
  <si>
    <t>No. de  participación en reuniones  en año n</t>
  </si>
  <si>
    <t xml:space="preserve">1.7 Participar en reuniones del Consejo de Administración de la Organización Internacional de Trabajo (OIT). </t>
  </si>
  <si>
    <t>1.9 Coordinar acciones con el MIREX</t>
  </si>
  <si>
    <t>1.10 Gestionar acuerdos de cooperación con organismos internacionales (BM, BID, AECID, UE, AFD, OIM, OIT, USAID, entre otras)</t>
  </si>
  <si>
    <t xml:space="preserve">1.11 Participar en reuniones  Regionales para las Américas de la OIT, en la República Dominicana.  </t>
  </si>
  <si>
    <t xml:space="preserve">1.10 Participar  en reuniones de Consejo de Ministros/as de Centroamérica y RD (CMT-CARD). </t>
  </si>
  <si>
    <t xml:space="preserve">1.11 Coordinar reuniones del Plan de Acción del (CMT-CARD) </t>
  </si>
  <si>
    <t>1.12 Dar seguimiento pago cuotas a organismos internacionales (OIT, RIAL, AMSPE).</t>
  </si>
  <si>
    <t>2. Cooperación y Acuerdos  Internacionales gestionados.</t>
  </si>
  <si>
    <t xml:space="preserve">2.1 Gestionar oportunidades de empleo temporal y permanente para dominicanos en otros países. </t>
  </si>
  <si>
    <t>2.1.1 Organizar encuentros entre el MT y las embajadas de países desarrollados en RD.</t>
  </si>
  <si>
    <t xml:space="preserve">1 Encuentro </t>
  </si>
  <si>
    <t>Encuentro realizado en año n</t>
  </si>
  <si>
    <t>2.1.2 Presentar iniciativa de empleos temporales a embajadas interesadas en  RD</t>
  </si>
  <si>
    <t>Iniciativa presentadas en año n</t>
  </si>
  <si>
    <t>Una iniciativa</t>
  </si>
  <si>
    <t>2.2 Redactar Opiniones técnicas de propuesta de proyectos</t>
  </si>
  <si>
    <t xml:space="preserve">2.2.1 Preparar opiniones técnicas de informes a propuestas de proyectos presentados </t>
  </si>
  <si>
    <t>No. de propuestas de proyectos presentados en año n</t>
  </si>
  <si>
    <t xml:space="preserve">12 Propuestas </t>
  </si>
  <si>
    <t xml:space="preserve">2.2.2 Establecer vínculos con nuevos organismos de cooperación. </t>
  </si>
  <si>
    <t xml:space="preserve">2 vinculos </t>
  </si>
  <si>
    <t xml:space="preserve">2.3 Presentar respuesta ante quejas y denuncias internacionales </t>
  </si>
  <si>
    <t xml:space="preserve">2.3.1 Dar seguimiento a la implementación del Plan de Acción  de los trabajadores del sector caña de azúcar. </t>
  </si>
  <si>
    <t>No. de acciones realizados en año n</t>
  </si>
  <si>
    <t>2.4 Elaborar  memoria de los convenios ratificados de la OIT.</t>
  </si>
  <si>
    <t>Memoria elaboradaen año n</t>
  </si>
  <si>
    <t>2.5 Elaborar informe  en coordinación con trabajo infantil  para el USDOL.</t>
  </si>
  <si>
    <t>Informe elaborada en año n</t>
  </si>
  <si>
    <t xml:space="preserve">2.6 Gestionar la capacitación del personal del MT en materia internacional </t>
  </si>
  <si>
    <t>2.7 Readecuación de la Dirección de Internacional</t>
  </si>
  <si>
    <t>Dirección de  Intenacional readecuadas en año n</t>
  </si>
  <si>
    <t>2.8 Solicitar nombramiento de personal</t>
  </si>
  <si>
    <t>2.9 Readecuar  salario al personal</t>
  </si>
  <si>
    <t>2.10 Adquirir mobiliarios de oficinas</t>
  </si>
  <si>
    <t>2.11 Adquirir equipos informáticos</t>
  </si>
  <si>
    <r>
      <t xml:space="preserve">Área Estratégica: </t>
    </r>
    <r>
      <rPr>
        <b/>
        <sz val="16"/>
        <color indexed="8"/>
        <rFont val="Century Gothic"/>
        <family val="2"/>
      </rPr>
      <t xml:space="preserve">Capacidades Institucionales </t>
    </r>
  </si>
  <si>
    <t xml:space="preserve">Oficina de Acceso a la Información Pública </t>
  </si>
  <si>
    <t>No. de respuestas a solicitudes / No. total de solicitudes</t>
  </si>
  <si>
    <t>96 solcitudes   recibidas, atendias y respondidas</t>
  </si>
  <si>
    <t>OAI</t>
  </si>
  <si>
    <t>48  Actualizaciones coordinaciones</t>
  </si>
  <si>
    <t xml:space="preserve">OAI - Comité Administrador Medios Web </t>
  </si>
  <si>
    <t>No. de documento actualizados en año n</t>
  </si>
  <si>
    <t>OAI-CAC</t>
  </si>
  <si>
    <t xml:space="preserve">No. de personas capacitadas en año n </t>
  </si>
  <si>
    <t>22 Servidores capacitados</t>
  </si>
  <si>
    <t>OAI - RRHH</t>
  </si>
  <si>
    <t>15 Servidores capacitados</t>
  </si>
  <si>
    <t>OAI - CAC- CD-RRHH</t>
  </si>
  <si>
    <t>OAI - CAC- CD - RRHH</t>
  </si>
  <si>
    <t>OAI - CAC- CD- RRHH</t>
  </si>
  <si>
    <t>OAI - CD - RRHH</t>
  </si>
  <si>
    <t>24 Personas capacitadas</t>
  </si>
  <si>
    <t>OAI - CAC-CD -RRHH</t>
  </si>
  <si>
    <t xml:space="preserve">No. de Personas capacitadas en año n </t>
  </si>
  <si>
    <t>OAI - CD-RRHH</t>
  </si>
  <si>
    <t>No. de personas nombradas en año n</t>
  </si>
  <si>
    <t>No. de personas nombradas  en año n</t>
  </si>
  <si>
    <t>No. Equipos solicitados en año n</t>
  </si>
  <si>
    <t>30 Equipos  solicitados</t>
  </si>
  <si>
    <t>OAI - Administrativo - Tecnologia</t>
  </si>
  <si>
    <t>No. de equipos tecnológicos  y de comunicación adquiridos en año n</t>
  </si>
  <si>
    <t>OAI - CAC - CD -Compras-Tecnología</t>
  </si>
  <si>
    <t>No. audífonos adquiridos en año n</t>
  </si>
  <si>
    <t xml:space="preserve">15 Audífonos adquiridos </t>
  </si>
  <si>
    <t xml:space="preserve">CAC - Compras-Tecnología </t>
  </si>
  <si>
    <t>No. Telefonos IP adquiridos en año n.</t>
  </si>
  <si>
    <t>CD-OAI - PLANIFICACION</t>
  </si>
  <si>
    <t xml:space="preserve">4 sillones ejecutivos ergonomicos, 2 sillas  </t>
  </si>
  <si>
    <t>Centro de Documentacion readecuado en año n</t>
  </si>
  <si>
    <t>Documentos bibliográficos adquiridos en año n</t>
  </si>
  <si>
    <t>CD-OAI - PLANIFICAICONOAI</t>
  </si>
  <si>
    <t>No. de documentos bibliográficos solicitados y adquiridos en año n</t>
  </si>
  <si>
    <t>CD - OAI</t>
  </si>
  <si>
    <t>Centro de Documentacion automatizado en año n</t>
  </si>
  <si>
    <t>1.5.2 Capacitar personal en la gestión y prestación de los servicios institucionales.</t>
  </si>
  <si>
    <t>1.5.3. Capacitar personal en servicio al usuario (Ciudadanos/as, gobierno abierto y transparencia)</t>
  </si>
  <si>
    <t>1.5.4. Capacitar  personal en Bibliotecología (Diplomado)</t>
  </si>
  <si>
    <t>1.5.5 Capacitar personal en Atención a Usuarios, Relaciones Humanas e Imagen</t>
  </si>
  <si>
    <t>1.5.7. Capacitar personal en Derecho Laboral</t>
  </si>
  <si>
    <t xml:space="preserve">1.6.1 Solicitar nombramiento de  personal   Auxiliares de información. </t>
  </si>
  <si>
    <t>1.7.4 Solicitar adquisición equipos de comunicación (telefonos IP)</t>
  </si>
  <si>
    <t xml:space="preserve">1.7.3 Solicitar adquisición Headsets (Audífonos con micrófono) </t>
  </si>
  <si>
    <t>1.9. Readecuar el Centro de Documentacion.</t>
  </si>
  <si>
    <t>No. de actualizaciones realizadas en año n</t>
  </si>
  <si>
    <t xml:space="preserve">72 solicitudes de recibidas y respondidas </t>
  </si>
  <si>
    <t>1. Usuarios con servicios de información laboral disponible, oportuno y de calidad</t>
  </si>
  <si>
    <t>6 Servidores capacitadas</t>
  </si>
  <si>
    <t>1 Persona capacitada</t>
  </si>
  <si>
    <t>1.5.8. Capacitar personal en Auxiliar de Biblioteca</t>
  </si>
  <si>
    <t>1 Auxiliar</t>
  </si>
  <si>
    <t xml:space="preserve">7 teléfonos IP adquiridos </t>
  </si>
  <si>
    <t>No de mobiliarios adquiridos en año n</t>
  </si>
  <si>
    <t>Departamento de Protocolo y Eventos</t>
  </si>
  <si>
    <t>1. Eventos del Ministerio de Trabajo realizados efectivamente</t>
  </si>
  <si>
    <t>3  festejos y 1 celebracion Final</t>
  </si>
  <si>
    <t>Enrique Alfau Castillo</t>
  </si>
  <si>
    <t>Coordinador de Eventos</t>
  </si>
  <si>
    <t>Coordinadora de Protocolo</t>
  </si>
  <si>
    <r>
      <t xml:space="preserve">Área Estratégica: </t>
    </r>
    <r>
      <rPr>
        <sz val="14"/>
        <color indexed="8"/>
        <rFont val="Century Gothic"/>
        <family val="1"/>
      </rPr>
      <t xml:space="preserve">Capacidades Institucionales </t>
    </r>
  </si>
  <si>
    <t>144,000,00</t>
  </si>
  <si>
    <t>50,000,00</t>
  </si>
  <si>
    <t>107,515,00</t>
  </si>
  <si>
    <t>Departamento de Archivo Central</t>
  </si>
  <si>
    <t>R.9. Aumentada la calidad de los servicios institucionales con el uso de la TIC en el desarrollo integral institrucional.</t>
  </si>
  <si>
    <t>Archivo Central Institucional</t>
  </si>
  <si>
    <t>No. de áreas con cuadro de clasificación implementado en año n</t>
  </si>
  <si>
    <t>68 Áreas</t>
  </si>
  <si>
    <t xml:space="preserve">No. de tablas creadas en año n. </t>
  </si>
  <si>
    <t xml:space="preserve">No. de áreas  que reciben orientación en  año n. </t>
  </si>
  <si>
    <t xml:space="preserve">No. de informes de seguimiento  realizados en año n. </t>
  </si>
  <si>
    <t>No. de reuniones realizadas en las RLT en año n</t>
  </si>
  <si>
    <t>40 Reuniones RLT</t>
  </si>
  <si>
    <t>No. de Visitas realizadas a las RLT en  año n.</t>
  </si>
  <si>
    <t xml:space="preserve">40 de visitas </t>
  </si>
  <si>
    <t>12 Alquileres.</t>
  </si>
  <si>
    <t>No. de extintores recbidos en año n</t>
  </si>
  <si>
    <t>2 Extinguidores</t>
  </si>
  <si>
    <t>No. de equipos adquiridos en año n.</t>
  </si>
  <si>
    <t>1 Aire acondicionado.</t>
  </si>
  <si>
    <t>2  Archivos</t>
  </si>
  <si>
    <t>No. de computadora adquirida en año n.</t>
  </si>
  <si>
    <t>No. Anaqueles adquiridos en año n</t>
  </si>
  <si>
    <t xml:space="preserve">40 Talleres en las RLT. </t>
  </si>
  <si>
    <t>No. de convocatorias realizadas en año n.</t>
  </si>
  <si>
    <t>2 Convocatorias.</t>
  </si>
  <si>
    <t>Resultado Esperado</t>
  </si>
  <si>
    <t>1 Archivo Central Institucional actualizado</t>
  </si>
  <si>
    <t xml:space="preserve">1.2 Creación de la Tabla de retención de documentos </t>
  </si>
  <si>
    <t xml:space="preserve">1.2.1 Orientación técnica para la aplicación de la tabla de retención. </t>
  </si>
  <si>
    <t xml:space="preserve">1.2.2. Dar seguimiento a las áreas en la aplicación de la tabla de retención </t>
  </si>
  <si>
    <t>1.2.3 Dar seguimiento a los diferentes Archivos de gestión para a correcta aplicación del cuadro de clasificación.</t>
  </si>
  <si>
    <t>24 Requerimientos</t>
  </si>
  <si>
    <t>No.  de requerimientos recibidos en año n</t>
  </si>
  <si>
    <t>1.3. Dar seguimiento  a  los requerimientos recibidos a través de la Linea 311 (Quejas, Denuncias, Reclamaciones y Sugerencias)</t>
  </si>
  <si>
    <t>1.5.6. Capacitar personal sobre la Ley 200-04 de acceso a la información pública.</t>
  </si>
  <si>
    <t xml:space="preserve">6 Servidores </t>
  </si>
  <si>
    <t>2  Auxiliares, 4 recepcionistas</t>
  </si>
  <si>
    <t>1.6.2  Solicitar Auxiliar de información para Punto GOB D. N.</t>
  </si>
  <si>
    <t xml:space="preserve">1.7 1 Solicitar equipos tecnológicos </t>
  </si>
  <si>
    <t>Un centro</t>
  </si>
  <si>
    <t>10 Computadoras,2 impresora,2 fotocopiadora, 2 escaner</t>
  </si>
  <si>
    <t>1.10.1  Solicitar la adquisición de recursos  Bibliográficos Especializados.</t>
  </si>
  <si>
    <t>36 Documentos bibliográficos  adquiridos en año n</t>
  </si>
  <si>
    <t xml:space="preserve">26 Libros, 6 Diccionarios, 4 Enciclopedias adquiridas </t>
  </si>
  <si>
    <t>Centro de Documentacion automatizado</t>
  </si>
  <si>
    <t>No. de solicitudes respondidas en año n</t>
  </si>
  <si>
    <t>1.4 Actualizar documento de preguntas y respuestas al público.</t>
  </si>
  <si>
    <t xml:space="preserve">1.2. Responder   las solicitudes de información pública recibidas a través SAIP en el tiempo establecido por la ley </t>
  </si>
  <si>
    <t>1.5.1 Capacitar  el personal  en Seguridad Social y Higienes y Seguridad Industiral.</t>
  </si>
  <si>
    <t xml:space="preserve">1 Documento </t>
  </si>
  <si>
    <t>13 Servidores capacitados</t>
  </si>
  <si>
    <t>2 Servidores capacitados</t>
  </si>
  <si>
    <t>1.10.2  Solicitar automatización del Centro de Documentacion (Sistema Informático).</t>
  </si>
  <si>
    <t xml:space="preserve">1.10 Actualizar Centro de Documentación. </t>
  </si>
  <si>
    <t>1.8 Solicitar mobiliarios de oficina.</t>
  </si>
  <si>
    <t>1.7  Solicitar Equipos Informático  y de comunicación OAI, CD.CAC.</t>
  </si>
  <si>
    <t>1.6  Nombramiento de personal.</t>
  </si>
  <si>
    <t>1.5.Capacitar al Personal  de la OAI.</t>
  </si>
  <si>
    <t>No. de actividad realizadas en año n</t>
  </si>
  <si>
    <t>No. de festejos realizados en año n</t>
  </si>
  <si>
    <t>1 Actividad</t>
  </si>
  <si>
    <t>No. de personal solicitados en año n</t>
  </si>
  <si>
    <t>Implementar en toda la organización un enfoque de gestión para resultados.</t>
  </si>
  <si>
    <t>Productos/Actividades</t>
  </si>
  <si>
    <r>
      <t xml:space="preserve">Objetivo Estratégico 11: </t>
    </r>
    <r>
      <rPr>
        <sz val="14"/>
        <color indexed="8"/>
        <rFont val="Century Gothic"/>
        <family val="1"/>
      </rPr>
      <t/>
    </r>
  </si>
  <si>
    <t>No.10 Propiciar la transformación digital como eje fundamental del desarrollo integral institucional</t>
  </si>
  <si>
    <t>No.11 implementar en toda la organización un enfoque de gestión para resultados</t>
  </si>
  <si>
    <t xml:space="preserve">1.1 Asesoría para la correcta aplicación del cuadro de clasificación </t>
  </si>
  <si>
    <t>No. Areas con sistema de archivo actulizado en año n</t>
  </si>
  <si>
    <t>1.3 Realizar visitas de seguimiento a las Representaciones Locales de Trabajo</t>
  </si>
  <si>
    <t xml:space="preserve">1.4 Solicitar contrato de alquiler de fulgones para archivo de documentos físicos de uso poco frecuente. </t>
  </si>
  <si>
    <t>No. de fulgones alquilados  en año n.</t>
  </si>
  <si>
    <t xml:space="preserve">1.5 Equipamiento del Archivo Central </t>
  </si>
  <si>
    <t>No. de sillones ejecutivos adquiridos en año n.</t>
  </si>
  <si>
    <t>1.5.2 Solicitar Extintores</t>
  </si>
  <si>
    <t xml:space="preserve">1.5.3 Solicitar la compra de equipos antihumedad </t>
  </si>
  <si>
    <t>Aires acondicionado
adquiridos en año n.</t>
  </si>
  <si>
    <t xml:space="preserve">1.5.5  Solicitar la compra de  dos archivos metálicos </t>
  </si>
  <si>
    <t>No. de archivos adquiridos en año n.</t>
  </si>
  <si>
    <t xml:space="preserve">2 Sillones ejecutivos, 4 sillas </t>
  </si>
  <si>
    <t>1.5.1 Solicitar compra de mobiliarios de oficina</t>
  </si>
  <si>
    <t xml:space="preserve">1.5.4 Solicitar la compra de aires acondicionado </t>
  </si>
  <si>
    <t xml:space="preserve">1.5.6 Solicitar la compra de equipos informaticos </t>
  </si>
  <si>
    <t>1Computadora, 1 impresora</t>
  </si>
  <si>
    <t xml:space="preserve">1.5.7  Adquirir anaqueles para los Archivos de Gestión de las RLT </t>
  </si>
  <si>
    <t xml:space="preserve">1.6 Coordinación con el Archivo General </t>
  </si>
  <si>
    <t xml:space="preserve">No. Talleres realizados en  año n. </t>
  </si>
  <si>
    <t>1.6.1 Convocar a la comisión de evaluación interinstitucional para la eliminación de documentos sin valor administrativo.</t>
  </si>
  <si>
    <t>300 Anaqueles</t>
  </si>
  <si>
    <t>Dirección de Comunicaciones (Protocolo)</t>
  </si>
  <si>
    <t>Responsables</t>
  </si>
  <si>
    <t>No. de campañas realizadas en año n</t>
  </si>
  <si>
    <t>Comunicaciones</t>
  </si>
  <si>
    <t>una campaña</t>
  </si>
  <si>
    <t>4  campaña</t>
  </si>
  <si>
    <t>No. de campañas  realizadas en año n</t>
  </si>
  <si>
    <t>4 campañas</t>
  </si>
  <si>
    <t xml:space="preserve">No. de espacios radiales y televisivos  reproducidos en año n </t>
  </si>
  <si>
    <t>No. de anuncios realizados en año n</t>
  </si>
  <si>
    <t>2 Anuncios</t>
  </si>
  <si>
    <t>No. de Spots publicitarios colocados al año n</t>
  </si>
  <si>
    <t>5 spots o comerciales sobre servicios generales y digitales del MT</t>
  </si>
  <si>
    <t>No. de media tours  realizados en año n</t>
  </si>
  <si>
    <t>12 Convenios</t>
  </si>
  <si>
    <t>Comunicación interna fortalecida en año n</t>
  </si>
  <si>
    <t xml:space="preserve"> Comunicación interna fortalecida</t>
  </si>
  <si>
    <t>No. de Boletines internos elaborados en año n</t>
  </si>
  <si>
    <t>12 Boletines</t>
  </si>
  <si>
    <t>No. de Murales informativo elaborados en año n</t>
  </si>
  <si>
    <t>3 Murales informativo</t>
  </si>
  <si>
    <t>Murales informativo elaborados en año n</t>
  </si>
  <si>
    <t>No. de transmisiones en vivo realizadas en año n</t>
  </si>
  <si>
    <t>9 Transmisiones</t>
  </si>
  <si>
    <t>No, de actualizaciones de la página web realizadas en año n</t>
  </si>
  <si>
    <t>200 Alimentaciones</t>
  </si>
  <si>
    <t>No. de ruedas de prensa realizadas en año n</t>
  </si>
  <si>
    <t>No. de publicaciones de Servicios del MT en el portal web en año n</t>
  </si>
  <si>
    <t xml:space="preserve">30 Publicaciones  </t>
  </si>
  <si>
    <t>Página Web relanzada en año n</t>
  </si>
  <si>
    <t>Página Web relanzada</t>
  </si>
  <si>
    <t>Comunicaciones, TIC</t>
  </si>
  <si>
    <t>1 Ofrenda floral</t>
  </si>
  <si>
    <t>Aniversario del MT celebrado en año n</t>
  </si>
  <si>
    <t>1 actividad</t>
  </si>
  <si>
    <t>6  Equipos (Computadoras)</t>
  </si>
  <si>
    <t>4 mobiliarios</t>
  </si>
  <si>
    <t>Comunicaciones, RRHH</t>
  </si>
  <si>
    <t>No. de Personas capacitadas en año n</t>
  </si>
  <si>
    <t>20 personas</t>
  </si>
  <si>
    <t>No. de personas capacitadas  en año n</t>
  </si>
  <si>
    <t>8 personas</t>
  </si>
  <si>
    <t>10 personas</t>
  </si>
  <si>
    <t>5 personas</t>
  </si>
  <si>
    <t>3 persona</t>
  </si>
  <si>
    <t>18 personas</t>
  </si>
  <si>
    <t>6 personas</t>
  </si>
  <si>
    <t>3 personas</t>
  </si>
  <si>
    <t>R.9. Aumentada la calidad de los servicios institucionales con el uso de las TIC en el desarrollo integral institucional</t>
  </si>
  <si>
    <t>No. 11- Implementar en toda la organización un enfoque de gestión para resultados</t>
  </si>
  <si>
    <t>No. de publicaciones realizadas en año n</t>
  </si>
  <si>
    <t>1. Servicios del MT divulgados ante la ciudadanía.</t>
  </si>
  <si>
    <t>1.1 Realizar campañas de acuerdo a los ejes temáticos del Ministerio de Trabajo</t>
  </si>
  <si>
    <t>1.1.2 Realizar campaña sobre RD TRABAJA</t>
  </si>
  <si>
    <t>1.1.3 Coordinar con la Dirección de Igualdad la campaña sobre Igualdad de Oportunidades y no Discriminación</t>
  </si>
  <si>
    <t xml:space="preserve">1.1.4 Coordinar con la Dirección de Higiene y Seguridad las campaña sobre Higiene y Seguridad Industrial </t>
  </si>
  <si>
    <t>1.1.5 Coordinar con la Dirección de Igualdad la Campaña sobre VIH/SIDA</t>
  </si>
  <si>
    <t>1.2  Realizar Difunción  mediática</t>
  </si>
  <si>
    <t>1.2.1 Participar en espacios radiales y televisivos</t>
  </si>
  <si>
    <t>2.1 Fortalecer la comunicación Instistucional</t>
  </si>
  <si>
    <t>2.1.1 Elaborar boletín de comunicación interno</t>
  </si>
  <si>
    <t>2.1.2 Crear Mural Informativo</t>
  </si>
  <si>
    <t>2.1.3 Alimentar el  mural informativo Sede Central</t>
  </si>
  <si>
    <t xml:space="preserve">2.1.4 Gestionar la Transmisión de actividades en vivo via redes sociales </t>
  </si>
  <si>
    <t>2.1.5 Alimentar página Web institucional.</t>
  </si>
  <si>
    <t>2.2 Realizar Ruedas de Prensa</t>
  </si>
  <si>
    <t>2.2.1 Promocionar los servicios de la institución en el portal web institucional</t>
  </si>
  <si>
    <t>2.2.2 Coordinar la campaña informativa y orientación de lanzamiento de pág. Web</t>
  </si>
  <si>
    <t>3. Actividades y Eventos del MT realizados de acuerdo a los estandares establecidos</t>
  </si>
  <si>
    <t>1.1.1 Coordinar con la Dirección de Trabajo Infantil las campañas sobre Erradicación del Trabajo Infantil</t>
  </si>
  <si>
    <t>Campaña realizadas en año n</t>
  </si>
  <si>
    <t>1.1.6  Coordinar con la DGT  la Campaña de divulgación de la normativa laboral</t>
  </si>
  <si>
    <t>Campaña realizada en año n</t>
  </si>
  <si>
    <t>Consulturía Jurídica</t>
  </si>
  <si>
    <t xml:space="preserve"> Plan Operativo Anual 2012</t>
  </si>
  <si>
    <t>Indicadores (Formula)</t>
  </si>
  <si>
    <t>1. Ministerio de Trabajo cumpliendo la normativa legal</t>
  </si>
  <si>
    <t>No. de acciones legales contra el Ministerio en año n / No. de acciones legales contra el Ministerio en año n-1</t>
  </si>
  <si>
    <t>Juridica</t>
  </si>
  <si>
    <t>1.1 Personal del MT cumpliendo las normas institucionales</t>
  </si>
  <si>
    <t>No. de personas amonestados / No. Total de empleados.</t>
  </si>
  <si>
    <t>1.1.1 Realizar Consultas de Orientación Normativas Legales.</t>
  </si>
  <si>
    <t>No. de consultas ejecutadas / No. de consultas programadas</t>
  </si>
  <si>
    <t>20 consultas</t>
  </si>
  <si>
    <t>1.1.2 Realizar Jornadas de concientización Normas Públicas</t>
  </si>
  <si>
    <t>No. de servidores del ministerio concientizados / No. de servidores del ministerio programados</t>
  </si>
  <si>
    <t>100 servidores</t>
  </si>
  <si>
    <t xml:space="preserve">1.2 Emitir opiniones juridicas. </t>
  </si>
  <si>
    <t>No. de opiniones emitidas / No. de opiniones programadas</t>
  </si>
  <si>
    <t>15 Opiniones jurídicas emitidas</t>
  </si>
  <si>
    <t>1.3 Preparación legal de Licitaciones.</t>
  </si>
  <si>
    <t>No. De licitaciones preparadas / No. de licitaciones pendientes por preparar</t>
  </si>
  <si>
    <t>3 licitaciones preparadas bajo marco legal</t>
  </si>
  <si>
    <t>1.4 Elaborar Documentos Legales
*</t>
  </si>
  <si>
    <t>No. De documentos legales elaborados / No. de documentos planificados</t>
  </si>
  <si>
    <t xml:space="preserve">2. Obligaciones y Derechos del Ministerio gestionados </t>
  </si>
  <si>
    <t>No. de eventos Institucionales atendidos / No. total de eventos Institucionales *100</t>
  </si>
  <si>
    <t>220 Eventos Atendidos</t>
  </si>
  <si>
    <t>2.1. Elaborar contratos y convenios</t>
  </si>
  <si>
    <t xml:space="preserve"> No. de solicitudes atendidas / No. total de solicitudes</t>
  </si>
  <si>
    <t>40 contratos y / o  convenios</t>
  </si>
  <si>
    <t>2.2. Notarizar contratos y convenios</t>
  </si>
  <si>
    <t>40 contratos y convenios</t>
  </si>
  <si>
    <t>2.4.Representar al MT ante losTribunales.</t>
  </si>
  <si>
    <t xml:space="preserve"> No. de audiencias asistidas / No. total de audiencias</t>
  </si>
  <si>
    <t>20 representaciones</t>
  </si>
  <si>
    <t xml:space="preserve"> 2.6. Análisis de actos de alguaciles</t>
  </si>
  <si>
    <t>No. de actos de alguacil analizados / No. total de actos de alguacil</t>
  </si>
  <si>
    <t>75 actos alguaciles analizados</t>
  </si>
  <si>
    <t>2.7. Validar poderes de beneficiarios de bonos.</t>
  </si>
  <si>
    <t>No. de poderes validados / No. total de poderes de beneficiarios</t>
  </si>
  <si>
    <t>25 validaciones de poderes</t>
  </si>
  <si>
    <t>2.8. Investigar reclamos y/o denucias.</t>
  </si>
  <si>
    <t>No. de denuncias investigados / No. Total de denuncias</t>
  </si>
  <si>
    <t>20 denuncias investigadas</t>
  </si>
  <si>
    <t>3.Procesos Jurídicos  gestionados</t>
  </si>
  <si>
    <t>No. de procesos gestionados / No. de procesos existentes</t>
  </si>
  <si>
    <t>3.1 Adquirir recursos  bibliograficos Jurídicos.</t>
  </si>
  <si>
    <t>No. de libros especializados adquiridos / No. de libros planificados a comprar</t>
  </si>
  <si>
    <t>6 libros</t>
  </si>
  <si>
    <t>3.3 Adquirir Software archivos</t>
  </si>
  <si>
    <t>No. de Softwares en año n / No. de Softwares en año n-1</t>
  </si>
  <si>
    <t>1 Software archivo adquirido</t>
  </si>
  <si>
    <t>3.4 Capacitar el personal  de juridica</t>
  </si>
  <si>
    <t>No. de personas en proceso de especializacion en año n / No. de personas en proceso de especializacion en año n -1</t>
  </si>
  <si>
    <t>5 Tecnicos especializados o en proceso</t>
  </si>
  <si>
    <t>3.5 Actualizar los registros</t>
  </si>
  <si>
    <t>No. de registros actualizados / No. total de Registros</t>
  </si>
  <si>
    <t>12 registros actualizados</t>
  </si>
  <si>
    <t>3.6 Presentar informes mensuales</t>
  </si>
  <si>
    <t>No. de informes presentados / No. total de informes programados</t>
  </si>
  <si>
    <r>
      <t xml:space="preserve">Área Estratégica: </t>
    </r>
    <r>
      <rPr>
        <sz val="12"/>
        <color indexed="8"/>
        <rFont val="Century Gothic"/>
        <family val="2"/>
      </rPr>
      <t xml:space="preserve">Capacidades Institucionales </t>
    </r>
  </si>
  <si>
    <r>
      <t xml:space="preserve">Objetivo Estratégico No. 11: </t>
    </r>
    <r>
      <rPr>
        <sz val="12"/>
        <color indexed="8"/>
        <rFont val="Century Gothic"/>
        <family val="2"/>
      </rPr>
      <t>Implementar en toda la organización un enfoque de gestión para resultados</t>
    </r>
  </si>
  <si>
    <t>Credito Extenos</t>
  </si>
  <si>
    <t>Militar</t>
  </si>
  <si>
    <t>200 Inspecciones</t>
  </si>
  <si>
    <t>120 Inspecciones</t>
  </si>
  <si>
    <t>No. de visitas de inspección realizadas en las RLT en año n</t>
  </si>
  <si>
    <t>5 arcos detectores de metales</t>
  </si>
  <si>
    <t>30 controles de acceso</t>
  </si>
  <si>
    <t xml:space="preserve">30 lámparas </t>
  </si>
  <si>
    <t>No. de señaléticas instaladas en año n</t>
  </si>
  <si>
    <t>200 señaléticas</t>
  </si>
  <si>
    <t>Una ruta de evacuación</t>
  </si>
  <si>
    <t xml:space="preserve">5 Rutas de evacuación </t>
  </si>
  <si>
    <t>Un levantamiento realizado en año n</t>
  </si>
  <si>
    <t>20 Cámaras</t>
  </si>
  <si>
    <t>15 Sistemas de CCTV</t>
  </si>
  <si>
    <t>Un Plan</t>
  </si>
  <si>
    <t>Higiene y Seguridad/Militar</t>
  </si>
  <si>
    <t>Un programa</t>
  </si>
  <si>
    <t>Programa de prevención socializado en año n</t>
  </si>
  <si>
    <t>No. de charlas impartidas en año n</t>
  </si>
  <si>
    <t>3 Charlas</t>
  </si>
  <si>
    <t>Sistema  de alarma contra incendio adquirido en año n</t>
  </si>
  <si>
    <t>Un sistema de alarma</t>
  </si>
  <si>
    <t>No. de extintores adquiridos en año n</t>
  </si>
  <si>
    <t>150 Extintores</t>
  </si>
  <si>
    <t>No. de extintores recargados en año n</t>
  </si>
  <si>
    <t>40 Extintores</t>
  </si>
  <si>
    <t>Sistema de roceadores contra incendios adquiridos en año n</t>
  </si>
  <si>
    <t>Un sistema de roceadores</t>
  </si>
  <si>
    <t>No. de cintas antideslizantes adquiridos en año n</t>
  </si>
  <si>
    <t>150 rollos de cintas antideslizantes</t>
  </si>
  <si>
    <t>No. de salidas de emergencia construidas en año n</t>
  </si>
  <si>
    <t>4 salidas (en los 4 niveles)</t>
  </si>
  <si>
    <t>Un Simulacro</t>
  </si>
  <si>
    <t>No. de personal de seguridad  asignados en año n</t>
  </si>
  <si>
    <t>40 personas de seguridad</t>
  </si>
  <si>
    <t>40 personas</t>
  </si>
  <si>
    <t>110 equipos</t>
  </si>
  <si>
    <t>No. de chalecos reflectores adquiridos en año n</t>
  </si>
  <si>
    <t>10 chalecos</t>
  </si>
  <si>
    <t>No. de cajas de municiones 9mm adquiridos en año n</t>
  </si>
  <si>
    <t>30 cajas de municiones</t>
  </si>
  <si>
    <t xml:space="preserve">No. de uniformes militares (Chamacos) adquiridos en año n </t>
  </si>
  <si>
    <t>40 uniformes militares</t>
  </si>
  <si>
    <t>No. de botas adquiridas en año n</t>
  </si>
  <si>
    <t>30 pares de botas</t>
  </si>
  <si>
    <t>Oscar David Neder Machuca</t>
  </si>
  <si>
    <t>Encargado Departamento de Seguridad.</t>
  </si>
  <si>
    <t>Dirección de Planificación y Desarrollo</t>
  </si>
  <si>
    <t>Nombre del Indicador</t>
  </si>
  <si>
    <t>Responsible</t>
  </si>
  <si>
    <t>DPD fortalecida</t>
  </si>
  <si>
    <t>DPD</t>
  </si>
  <si>
    <t>No. de personal auxiliar solicitados en año n</t>
  </si>
  <si>
    <t>1 Secretaria ejecutiva, 2 técnicos para   Desarrollo y 2 Analistas para calidad</t>
  </si>
  <si>
    <t xml:space="preserve">9 Técnicos </t>
  </si>
  <si>
    <t>DPD-RRHH</t>
  </si>
  <si>
    <t>6 Técnicos</t>
  </si>
  <si>
    <t>7 personas</t>
  </si>
  <si>
    <t>No. de mobiliarios de oficina y equipos informáticos solicitados  en año n</t>
  </si>
  <si>
    <t>5 computadoras de escritorio, 7 laptop, 3 escritorios, una credenza, 2 impresoras, una fotocopiadora, 3 libreros, 3 archivos de metal grande, 1 Tableta</t>
  </si>
  <si>
    <t>DPD-TIC-DAF-DC</t>
  </si>
  <si>
    <t>No. de equipos informáticos solicitados en año n</t>
  </si>
  <si>
    <t>5 computadoras, 2 impresoras(1 a Color y 1 B/N) fotocopiadora, un proyector, 7 lapto, 1 tableta</t>
  </si>
  <si>
    <t>No. de mobiliarios solicitados en año n</t>
  </si>
  <si>
    <t xml:space="preserve">3 Escritorios, una credenza y 3 libreros, una mesa de conferencia,8 sillas secretariales, 10 sillas ergonómicas </t>
  </si>
  <si>
    <t>Planificación Estratégica Evaluada</t>
  </si>
  <si>
    <t>Una evaluación</t>
  </si>
  <si>
    <t xml:space="preserve">No. de informes realizados en año n </t>
  </si>
  <si>
    <t xml:space="preserve">4 Informes </t>
  </si>
  <si>
    <t>PEI  2021-2024 alineado con los instrumentos de planificación en año n</t>
  </si>
  <si>
    <t>Una alineación</t>
  </si>
  <si>
    <t>Estructura Orgánica Institucional revisada en año n</t>
  </si>
  <si>
    <t xml:space="preserve">Una Estructura </t>
  </si>
  <si>
    <t>No. de prepuestas enviadas en año n</t>
  </si>
  <si>
    <t xml:space="preserve">20 Propuestas </t>
  </si>
  <si>
    <t>No. de revisión y discusión  de propuestas con el MAP en año n</t>
  </si>
  <si>
    <t>2 Revisiones de propuestas</t>
  </si>
  <si>
    <t>Resolución emitida en año n</t>
  </si>
  <si>
    <t>Una Resolución</t>
  </si>
  <si>
    <t>DPD -RRHH-MAP</t>
  </si>
  <si>
    <t>Estructura Orgánica del MT aprobada en año n</t>
  </si>
  <si>
    <t xml:space="preserve"> Estructura Orgánica aprobada</t>
  </si>
  <si>
    <t xml:space="preserve">DPD </t>
  </si>
  <si>
    <t>POA Institucional elaborado en año n</t>
  </si>
  <si>
    <t>POA Institucional</t>
  </si>
  <si>
    <t>No. de sesiones realizadas en año n</t>
  </si>
  <si>
    <t>30 sesiones</t>
  </si>
  <si>
    <t>DPD-Areas</t>
  </si>
  <si>
    <t>POA 2023 alineado en año n</t>
  </si>
  <si>
    <t>POA alineado</t>
  </si>
  <si>
    <t>POA publicado en año n</t>
  </si>
  <si>
    <t>POA publicado</t>
  </si>
  <si>
    <t>DPD,DC</t>
  </si>
  <si>
    <t>POA automatizado</t>
  </si>
  <si>
    <t>No. de personas capacitadas en la herramienta</t>
  </si>
  <si>
    <t>500 personas capacitadas en la herramienta.</t>
  </si>
  <si>
    <t>Presupuesto elaborado en año n</t>
  </si>
  <si>
    <t>Presupuesto Institucional elaborado</t>
  </si>
  <si>
    <t>Topes presupuestarios distribuidos  por áreas en año n</t>
  </si>
  <si>
    <t>Topes presupuestarios</t>
  </si>
  <si>
    <t>No. de jornadas de orientación y capacitación realizadas en año n</t>
  </si>
  <si>
    <t>4 Jornadas</t>
  </si>
  <si>
    <t>No. de acompañamientos a las áreas realizados en año n</t>
  </si>
  <si>
    <t>30 Acompañamientos</t>
  </si>
  <si>
    <t>Rendición de cuenta Institucional realizada en año n</t>
  </si>
  <si>
    <t>Rendición de cuenta</t>
  </si>
  <si>
    <t>Memoria Institucional elaborada en año n</t>
  </si>
  <si>
    <t>Memoria Institucional</t>
  </si>
  <si>
    <t>No. de Informaciones laborales recopiladas por áreas en año n</t>
  </si>
  <si>
    <t>Recopilación de informaciones laborales</t>
  </si>
  <si>
    <t xml:space="preserve">DPD- Areas  </t>
  </si>
  <si>
    <t>Memoria Institucional publicada en año n</t>
  </si>
  <si>
    <t>Una publicación</t>
  </si>
  <si>
    <t xml:space="preserve">DPD-DC </t>
  </si>
  <si>
    <t>No. de procesos y procedimientos institucional  actualizados en año n/ No. de procesos y procedimientos institucional  existentes en año n</t>
  </si>
  <si>
    <t xml:space="preserve"> Procesos y procedimientos actualizados</t>
  </si>
  <si>
    <t xml:space="preserve"> No. de Procesos institucionales actualizados en año n</t>
  </si>
  <si>
    <t>75 Procesos y/o actualizados</t>
  </si>
  <si>
    <t>Procedimientos de soporto o apoyo actualizados en año n</t>
  </si>
  <si>
    <t>50 Levantamiento</t>
  </si>
  <si>
    <t>Procedimientos sustantivos actualizados en año n</t>
  </si>
  <si>
    <t>25 Levantamiento</t>
  </si>
  <si>
    <t xml:space="preserve">Manual de Procedimientos socializado en año n </t>
  </si>
  <si>
    <t xml:space="preserve">Una socialización </t>
  </si>
  <si>
    <t>DPD- DC</t>
  </si>
  <si>
    <t xml:space="preserve">Manual de Procedimientos publicado en año n </t>
  </si>
  <si>
    <t>CAF implementado</t>
  </si>
  <si>
    <t>Un modelo CAF</t>
  </si>
  <si>
    <t>Procesos aplicados</t>
  </si>
  <si>
    <t xml:space="preserve">MT-MAP </t>
  </si>
  <si>
    <t>Plan de Mejora implementado en año n</t>
  </si>
  <si>
    <t>Plan Implementado</t>
  </si>
  <si>
    <t>DPD, RRHH, Areas</t>
  </si>
  <si>
    <t>No de informes de satisfacción de usuarios realizadas en año n</t>
  </si>
  <si>
    <t xml:space="preserve">DPD- RRHH </t>
  </si>
  <si>
    <t>Sistema Estadístico diseñado e implementado en año n</t>
  </si>
  <si>
    <t>No.  de variables identificadas en año n</t>
  </si>
  <si>
    <t xml:space="preserve">Variables Estadísticas </t>
  </si>
  <si>
    <t>No. de reportes recolectados en año n</t>
  </si>
  <si>
    <t>12 Reportes estadísticos</t>
  </si>
  <si>
    <t>No. de variables identificadas</t>
  </si>
  <si>
    <t>45 Reportes</t>
  </si>
  <si>
    <t>No. de reportes estadísticos Procesados en año n</t>
  </si>
  <si>
    <t>144 Reportes</t>
  </si>
  <si>
    <t>Anuario Estadistico elaborado en año n</t>
  </si>
  <si>
    <t>1 Anuario</t>
  </si>
  <si>
    <t>Anuario estadistico impreso en año n</t>
  </si>
  <si>
    <t>50 Ejemplares</t>
  </si>
  <si>
    <t>12 Publicaciones</t>
  </si>
  <si>
    <t>DPD- TIC</t>
  </si>
  <si>
    <t>No. de registros administrativos actualizados en año n</t>
  </si>
  <si>
    <t xml:space="preserve">12 Actualizaciones </t>
  </si>
  <si>
    <t xml:space="preserve"> No. de proyectos formulados</t>
  </si>
  <si>
    <t>5 Proyectos</t>
  </si>
  <si>
    <t xml:space="preserve">No. de proyectos diseñados en año n </t>
  </si>
  <si>
    <t>3 proyectos</t>
  </si>
  <si>
    <t>No. de  proyectos de inversión Pública actualizados en año n</t>
  </si>
  <si>
    <t>3 proyectos actualizados</t>
  </si>
  <si>
    <t xml:space="preserve">No. de reporte de la programación fisico-financiera elaborad en año n </t>
  </si>
  <si>
    <t xml:space="preserve">4 reportes </t>
  </si>
  <si>
    <t>No. de POA de Proyectos de Inversión Pública elaborados en año n</t>
  </si>
  <si>
    <t>2 POA de Proyectos de Inversión elaborados</t>
  </si>
  <si>
    <t>No. de actualizaciones en el PNPIP en año n</t>
  </si>
  <si>
    <t>Una actualización</t>
  </si>
  <si>
    <t>No. de productos del MT actualizados en año n</t>
  </si>
  <si>
    <t xml:space="preserve">4 actualización </t>
  </si>
  <si>
    <t>No de Cooperación Internacional gestionada</t>
  </si>
  <si>
    <t>No. de acciones de coordinación con MEPyD gestionadas en año n</t>
  </si>
  <si>
    <t>Una coordinación</t>
  </si>
  <si>
    <t xml:space="preserve">MT-MEPYD </t>
  </si>
  <si>
    <t>Mesa de Cooperación activada en año n</t>
  </si>
  <si>
    <t>Una mesa</t>
  </si>
  <si>
    <t>No.de convocatorias realizadas  en año n</t>
  </si>
  <si>
    <t>2 Convocatorias</t>
  </si>
  <si>
    <t>No. de propuestas de proyectos formuladas presentado en año n</t>
  </si>
  <si>
    <t>4 proyectos</t>
  </si>
  <si>
    <t>No. de propuestas formuladas  en año n</t>
  </si>
  <si>
    <t>10 Propuestas</t>
  </si>
  <si>
    <t>No. de informes realizados en año n</t>
  </si>
  <si>
    <t>18 informes de evaluación</t>
  </si>
  <si>
    <t xml:space="preserve">Herramienta de monitoreo y evaluación desarrollada en año n </t>
  </si>
  <si>
    <t>Herramienta desarrollada</t>
  </si>
  <si>
    <t>DPD (Emiliano)</t>
  </si>
  <si>
    <t xml:space="preserve">No. de encuentros trimestrales realizados en año n </t>
  </si>
  <si>
    <t>4 Encuentros de seguimiento</t>
  </si>
  <si>
    <t>12 Participaciones</t>
  </si>
  <si>
    <t xml:space="preserve">No. de reuniones de seguimiento de MP realizados en año n </t>
  </si>
  <si>
    <t>12 reuniones</t>
  </si>
  <si>
    <t>No. de acompañamiento a las áreas realizados en año n</t>
  </si>
  <si>
    <t xml:space="preserve">2 Acompañamientos </t>
  </si>
  <si>
    <t>No. de indicadores de Gestión pública monitoreados</t>
  </si>
  <si>
    <t>8 Indicadores de gestión</t>
  </si>
  <si>
    <t>Fondo 2097</t>
  </si>
  <si>
    <t xml:space="preserve">FUENTE DE INFORMACION DOS (2): Los sueldos Fijos con las deducciones y gastos Corrientes, estan contemplados en la Estructura Programatica Presupuestaria, en el Programa O1, Actividades Centrales, Actividad OOO4 - (Planificación Estrategica, Des. y Tecnoligia), Anexo.                                                                              </t>
  </si>
  <si>
    <t>R.9Aumentada la calidad de los servicios institucionales con el uso de las TIC en el desarrollo integral institucional</t>
  </si>
  <si>
    <t>1. Seguridad y orden público institucional garantizado.</t>
  </si>
  <si>
    <t>1.1 Realizar inspecciones periódicas  de seguridad.</t>
  </si>
  <si>
    <t>1.2 Señalizar ruta de evacuación del MT.</t>
  </si>
  <si>
    <t>No. de inspecciones de seguridad realizadas en año n</t>
  </si>
  <si>
    <t>1.1.1 Realizar inspecciones periódicas en la Sede Central</t>
  </si>
  <si>
    <t>No. de inspecciones realizadas en la Sede Central en año n</t>
  </si>
  <si>
    <t xml:space="preserve">1.1,2 Realizar inspecciones periódicas de seguridad en las RLT. </t>
  </si>
  <si>
    <t>80 Inspecciones
(20 Inspecciones con militares asignados y 60 inspecciones en las RLT que no tienen militares asignados)</t>
  </si>
  <si>
    <t>No. de controles de acceso adquiridos en año n</t>
  </si>
  <si>
    <t>No. de lámparas adquiridas en año n</t>
  </si>
  <si>
    <t>1.2.1 Solicitar la instalación de  ruta de evacuación para la Sede Central</t>
  </si>
  <si>
    <t>1.2.2 Solicitar la instalación de ruta de evacuación en las  RLT</t>
  </si>
  <si>
    <t>No.de Rutas de evacuación solicitadas en año n</t>
  </si>
  <si>
    <t>Ruta de evacuación solicitada para la sede central en año n</t>
  </si>
  <si>
    <t>No de cámaras adquiridas  en año n</t>
  </si>
  <si>
    <t>No. de Sistemas de cámaras CCTV en año n</t>
  </si>
  <si>
    <t xml:space="preserve">No. de medidas preventivas implementadas en año n </t>
  </si>
  <si>
    <t>2.1.3 Impartir charla de orientación  de prevención de riesgos laborales</t>
  </si>
  <si>
    <t>2.2 Adquisición de equipos de emergencia</t>
  </si>
  <si>
    <t>No. de equipos de emergencia adquiridos en año n</t>
  </si>
  <si>
    <t>340 Equipos</t>
  </si>
  <si>
    <t>2.2.2 Adquisición de Extintores en la Sede Central y las RLT</t>
  </si>
  <si>
    <t>2.2.2.1 Recargar extintores en la sede central y en la RLT</t>
  </si>
  <si>
    <t xml:space="preserve">2.2.2.2 Instalar sistema de roceadores contra incendios </t>
  </si>
  <si>
    <t xml:space="preserve">1. Dirección de Planificación y Desarrollo fortalecida </t>
  </si>
  <si>
    <t>1.1 Solicitar nombramiento de personal en la DPD</t>
  </si>
  <si>
    <t>1.1.1 Solicitar personal auxiliar</t>
  </si>
  <si>
    <t>1.2 Capacitación del personal  de la DPD</t>
  </si>
  <si>
    <t>1.2.1 Capacitar el personas en gestión por resultados</t>
  </si>
  <si>
    <t>1.2.2  Capacitar el personal en gestión de proyecto</t>
  </si>
  <si>
    <t>1.2.3 Capacitar el personal en Planificación Estratégica</t>
  </si>
  <si>
    <t>1.2.4 Capacitar el personal en Gestión de Mejora de Procesos y Desarrollo Organizacional.</t>
  </si>
  <si>
    <t xml:space="preserve">1.2.5 Capacitar el personal en Estadísticas </t>
  </si>
  <si>
    <t>1.3 Equipamiento de la Dirección de Planificación y Desarrollo.</t>
  </si>
  <si>
    <t>1.3.1 Solicitar equipos informáticos</t>
  </si>
  <si>
    <t>1.3.2. Solicitar mobiliarios de oficina</t>
  </si>
  <si>
    <t>3. Procesos y procedimientos del MT actualizados.</t>
  </si>
  <si>
    <t>3.1 Levantamiento y/o Actualización de Procesos, Políticas y Procedimientos Institucionales</t>
  </si>
  <si>
    <t>3.1.1  Realizar levantamientos de procedimientos de soporte o apoyo</t>
  </si>
  <si>
    <t>3.1.2  Realizar levantamientos procedimientos sustantivos</t>
  </si>
  <si>
    <t>3.1.3 Socialización de Manual de Procedimientos</t>
  </si>
  <si>
    <t>3.1.4 Publicar Manual de  Procedimientos</t>
  </si>
  <si>
    <r>
      <t xml:space="preserve">4. Modelo Marco Común de Evaluación (CAF ) implementado </t>
    </r>
    <r>
      <rPr>
        <b/>
        <sz val="12"/>
        <color rgb="FFFF0000"/>
        <rFont val="Calibri"/>
        <family val="2"/>
        <scheme val="minor"/>
      </rPr>
      <t/>
    </r>
  </si>
  <si>
    <t>4.2 Implementar Plan de Mejora de  Calidad de los servicios de la institución.</t>
  </si>
  <si>
    <t xml:space="preserve">4.2.1 Aplicación de encuesta de satisfacción a usuarios
</t>
  </si>
  <si>
    <t>5. Estadísticas Laborales de los Registros Administrativos fortalecidas</t>
  </si>
  <si>
    <t>5.1 Actualizar inventario de operaciones estadísticas</t>
  </si>
  <si>
    <t>5.2 Recopilación de informaciones estadísticas de las áreas sustantivas y de apoyo</t>
  </si>
  <si>
    <t>5.3 Revisión de variables  indicativas de las áreas sustantivas y de apoyo</t>
  </si>
  <si>
    <t>5.4 Procesamiento de informaciones estadísticas de las áreas sustantivas y de apoyo</t>
  </si>
  <si>
    <t>5.5 Elaborar Anuario Estadistico Institucional</t>
  </si>
  <si>
    <t>5.5.1 Solicitar Impresión de Anuario Estadistico Institucional</t>
  </si>
  <si>
    <t>5.5.2 Publicación Estadística Laborales en el Portal Institucional</t>
  </si>
  <si>
    <t>5.5.3 Actualizar los registros administrativos</t>
  </si>
  <si>
    <t xml:space="preserve">6.  Planes, programas y Proyectos de inversión pública formulados  y gestionados </t>
  </si>
  <si>
    <t>6.1 Diseñar nuevos proyectos de inversión pública</t>
  </si>
  <si>
    <t>6.2 Actualizar proyectos de Inversión Pública en el  SNIP</t>
  </si>
  <si>
    <t>6.3 Elaborar programación física- financiera de los proyectos</t>
  </si>
  <si>
    <t>6.4 Elaborar  POA de los Proyectos de Inversión Pública de la Institución</t>
  </si>
  <si>
    <t>6.5 Actualizar el Plan Nacional Plurianual de Inversión Pública de los proyectos de la Institución.</t>
  </si>
  <si>
    <t xml:space="preserve">6.6 Actualizar la producción institucional en el Sistema RUTA. </t>
  </si>
  <si>
    <t>7. Cooperación Internacional gestionada</t>
  </si>
  <si>
    <t>7.1 Coordinar acciones con el MEPyD.</t>
  </si>
  <si>
    <t>7.2  Activar la mesa de cooperación</t>
  </si>
  <si>
    <t>7.2.1 Convocar mesa sectorial de cooperación</t>
  </si>
  <si>
    <t>7.2.2  Presentar proyectos de inversión pública priorizados</t>
  </si>
  <si>
    <t>8.1 Desarrollar herramienta de monitoreo y evaluación.</t>
  </si>
  <si>
    <t>8.2 Encuentros de seguimiento a Plan Operativo 2023 del MT</t>
  </si>
  <si>
    <t>8.3 Seguimiento a los Objetivos de Desarrollo Sostenibles (ODS)</t>
  </si>
  <si>
    <t>8.4  Seguimiento al cumplimiento de las metas presidenciales del MT.</t>
  </si>
  <si>
    <t>8.5 Acompañamiento de evaluación por desempeño</t>
  </si>
  <si>
    <t>8.6 Elaborar informes de ejecución físico-financiera institucional</t>
  </si>
  <si>
    <t>8.7 Seguimiento a los indicadores de gestión Pública (SISMAP, NOBACI, OTROS)</t>
  </si>
  <si>
    <t>2.2.1 Adquirir un Sistema de alarma contra incendios</t>
  </si>
  <si>
    <t>No. de arcos  con detectores de metales instaslados  en año n</t>
  </si>
  <si>
    <t>Simulacro realizado en año n</t>
  </si>
  <si>
    <t>2. Programa de  Prevención y Mitigación de Riesgos Institucional implementado.</t>
  </si>
  <si>
    <t>2.1 Elaborar Plan de emergencia y evacuación.</t>
  </si>
  <si>
    <t>2.1.1 Elaborar Plan de prevención de riesgos laborales.</t>
  </si>
  <si>
    <t>2.1.4 Realizar simulacro.</t>
  </si>
  <si>
    <t xml:space="preserve">1.2.3 Solicitar construcción salidas de emergencia </t>
  </si>
  <si>
    <t>1.2.4 Solicitar asignación de  personal de seguridad para la RLT</t>
  </si>
  <si>
    <t xml:space="preserve">1.2.5.1  Capacitar el personal en prevención de riesgos </t>
  </si>
  <si>
    <t>1.2.5.2  Capacitar el personal en sistema contra incendio</t>
  </si>
  <si>
    <t>1.2.6 Adquisición de equipos de seguridad</t>
  </si>
  <si>
    <t>1.2.6.1 Solictar la compra  de chalecos anti balas</t>
  </si>
  <si>
    <t>1.2.6.2 Solicitar la compra de cajas de cápsulas calibre 9mm</t>
  </si>
  <si>
    <t>1.2.6.3 Solicitar la compra de  uniformes militares (chamacos)</t>
  </si>
  <si>
    <t>1.2.6.4 Solicitar la compra de  pares de botas tipo militar para el personal de seguridad militar</t>
  </si>
  <si>
    <t>1.2.6.5 Solicitar la instalación de arcos con detectores de metales para las RLT</t>
  </si>
  <si>
    <t xml:space="preserve">1.2.6.6 Solicitar la compra de  controles digitales de acceso para la Sede Central </t>
  </si>
  <si>
    <t>1.2.6.7 Realizar levantamientos para las instalaciónes de Cámaras en la Sede Central y RLT</t>
  </si>
  <si>
    <t>2.1.2 Socializar Plan de prevención de riesgos laborales</t>
  </si>
  <si>
    <t>Plan de prevención de riesgos implementado en año n</t>
  </si>
  <si>
    <t>Plan de evacuación  elaborado en año n</t>
  </si>
  <si>
    <t>2.2.2.3 Adquisición de cintas antideslizante</t>
  </si>
  <si>
    <t>1.2.5 Capacitación del personal de seguridad</t>
  </si>
  <si>
    <t>1.1.3 Adquirir lámparas para la iluminación de la  Sede Central</t>
  </si>
  <si>
    <t>1.2.6.8 Solicitar la compra de  cámaras con circuito cerrado con televisión (CCTV) en la Sede Central</t>
  </si>
  <si>
    <t>1.2.6.9 Solicitar la instalación de sistemas de cámaras para ser instalados en las RLT</t>
  </si>
  <si>
    <t>2.3  Mobiliarios y equipos informático</t>
  </si>
  <si>
    <t>2.3.3  Solicitar mobiliarios de oficina</t>
  </si>
  <si>
    <t>2.3.1  Solicitar equipos informáticos</t>
  </si>
  <si>
    <t>No. de Equipos informáticos adquiridos en año n</t>
  </si>
  <si>
    <t>5 Equipos</t>
  </si>
  <si>
    <t xml:space="preserve">2.3.2  Solicitar la compra de equipos especializados de comunicación. </t>
  </si>
  <si>
    <t>2.4 Capacitar el personal de la Dirección de Comunicaciones</t>
  </si>
  <si>
    <t xml:space="preserve">2.4.1 Solicitar Capacitación del personal en ortografia </t>
  </si>
  <si>
    <t>2.4.2  Solicitar Capacitación del personal en redacción periodística e institucional</t>
  </si>
  <si>
    <t>2.4.3 Solicitar Capacitación del personal en oratoria y maestría en ceremonia</t>
  </si>
  <si>
    <t xml:space="preserve">2.4.5  Solicitar Capacitación del personal en Producción de audio </t>
  </si>
  <si>
    <t>2.4.6  Solicitar Capacitación del personal en redes sociales</t>
  </si>
  <si>
    <t>2.4.7 Solicitar Capacitación del  personal en relaciones interpersonales</t>
  </si>
  <si>
    <t>2.4.8  Solicitar Capacitación del  personal en de Multimedia</t>
  </si>
  <si>
    <t xml:space="preserve">2.4.9  Solicitar Capacitación del personal en InDesign </t>
  </si>
  <si>
    <t>2.4.10 Solicitar Capacitación del personal en Premiere y Audition</t>
  </si>
  <si>
    <t xml:space="preserve">2.4.11 Solicitar Capacitación After Effect </t>
  </si>
  <si>
    <t>2.4.12 Capacitar el personal en animación</t>
  </si>
  <si>
    <t>2. Imagen institucional del MT  posicionada.</t>
  </si>
  <si>
    <t>3.1 Apoyar en la actividad del mes de la Patria</t>
  </si>
  <si>
    <t>3.2 Apoyar  aniversario del Ministerio de Trabajo</t>
  </si>
  <si>
    <t>3.3. Apoyar actividad del Dia Internacional de Trabajo.</t>
  </si>
  <si>
    <t>3.4 Apoyar  actividad del día de las Madres</t>
  </si>
  <si>
    <t>3.5  Apoyar actividad del  día de los Padres</t>
  </si>
  <si>
    <t>3.6 Coordinar en los  festejos  navideño</t>
  </si>
  <si>
    <t>12 Campañas</t>
  </si>
  <si>
    <t>No de participaciones en espacios radiales y televisivos realizados en año n</t>
  </si>
  <si>
    <t xml:space="preserve">1.2.2 Realizar anuncio radial educativo del Ministerio </t>
  </si>
  <si>
    <t>1.2.3 Colocar  pautas en los medios de comunicación Nacional,  spots publicitarios del MT</t>
  </si>
  <si>
    <t>1.2.4 Divulgar convenios ratificados</t>
  </si>
  <si>
    <t xml:space="preserve">15 Espacios radiales y televisivos  </t>
  </si>
  <si>
    <t>12 Ruedas de prensa</t>
  </si>
  <si>
    <t>2.3.4 Solicitar personal de comunicacione</t>
  </si>
  <si>
    <t>No.de actividades realizadas en año n</t>
  </si>
  <si>
    <t>4.1 Aplicar el proceso de autoevaluación anual</t>
  </si>
  <si>
    <t>Procesos de autoevaluación aplicado en año n</t>
  </si>
  <si>
    <t>7.2.3 Formular propuestas  de proyectos de cooperación internacional.</t>
  </si>
  <si>
    <t>8   Planes, programas y proyectos Monitoreados y evaluados</t>
  </si>
  <si>
    <t xml:space="preserve">1. Planificación Estratégica Institucional Monitoreada  </t>
  </si>
  <si>
    <t>1.1. Realizar informe de seguimiento a la Planificación Estratégica</t>
  </si>
  <si>
    <t xml:space="preserve">1.2 Actualizar los lineamientos del PEI con los instrumentos globales de la planificación (PNPSP, PP, PEN)
</t>
  </si>
  <si>
    <t>1.3 Revisión de Estructura Orgánica Institucional</t>
  </si>
  <si>
    <t xml:space="preserve">1.3.1 Analizar propuestas de las áreas sustantivas y de apoyo en DPD.
</t>
  </si>
  <si>
    <t>1.3.2 Revisión de las propuestas con el MAP</t>
  </si>
  <si>
    <t>1.3.3 Elaboración de la Resolución de la Estructura  con la DPD y Jurídica</t>
  </si>
  <si>
    <t>1.3.4 Remisión de la Estructura Orgánica del MT al MAP</t>
  </si>
  <si>
    <t>1.4 Plan Operativo Anual Institucional 2024 elaborado</t>
  </si>
  <si>
    <t>1.4.1 Realizar sesiones de trabajo con las áreas de la institución.</t>
  </si>
  <si>
    <t>1.4.2 Alinear el  POA 2024 con las áreas.</t>
  </si>
  <si>
    <t xml:space="preserve">14.3 Publicar el POA 2024
</t>
  </si>
  <si>
    <t>1.5 Planficación Operativa Automatizada</t>
  </si>
  <si>
    <t>1.5.1 Solicitar sofware</t>
  </si>
  <si>
    <t>1.5.2 Capacitar a los usuarios en la herramienta</t>
  </si>
  <si>
    <t xml:space="preserve">1.6 Presupuesto Institucional 2024 elaborado.
</t>
  </si>
  <si>
    <t xml:space="preserve">1.6.1 Distribuir topes presupuestarios por áreas sustantivas y de apoyo.
</t>
  </si>
  <si>
    <t>1.7 Rendición de cuenta institucional</t>
  </si>
  <si>
    <t>1.7.1 Elaborar Memoria Institucional 2023.</t>
  </si>
  <si>
    <t>1.7.1.1 Recopilación de informaciones laborales  de las áreas sustantivas y de apoyo</t>
  </si>
  <si>
    <t>1.7.1.2 Publicación de la Memoria Institucional.</t>
  </si>
  <si>
    <t>No. de participaciones en Comisión  Nacional de seguimiento a los ODS en año n</t>
  </si>
  <si>
    <t>Departamento de Correspondencia</t>
  </si>
  <si>
    <t>No.11 - Implementar en toda la organización un enfoque de gestión para resultados</t>
  </si>
  <si>
    <t xml:space="preserve"> Sistema fortalecido</t>
  </si>
  <si>
    <t>Departamento de correspondencia equipado en año n</t>
  </si>
  <si>
    <t>Un departamento</t>
  </si>
  <si>
    <t>No. equipos informáticos solicitado en año n</t>
  </si>
  <si>
    <t>tres (3) computadoras,  3 escaners, 18 lectores de código de barra</t>
  </si>
  <si>
    <t>No. de mobiliarios de oficina solicitado en año n</t>
  </si>
  <si>
    <t>10 Estaciones de trabajo, 15 sillas, 1 armario</t>
  </si>
  <si>
    <t>22 personas</t>
  </si>
  <si>
    <t>No. de  Giga en año n</t>
  </si>
  <si>
    <t>Fibra optica</t>
  </si>
  <si>
    <t>SISCOR actualizado en año n</t>
  </si>
  <si>
    <t xml:space="preserve">Guía implementada en año n </t>
  </si>
  <si>
    <t xml:space="preserve"> Guía implementada</t>
  </si>
  <si>
    <t>Una guía</t>
  </si>
  <si>
    <t>Guia de correspondencia socializada en año n</t>
  </si>
  <si>
    <t>110 guías impresas</t>
  </si>
  <si>
    <t xml:space="preserve">No. de guías impresas en año n </t>
  </si>
  <si>
    <t>Manuales elaborados en año n</t>
  </si>
  <si>
    <t>Dos manuales elaborados</t>
  </si>
  <si>
    <t>Manual de Procedimiento en año n</t>
  </si>
  <si>
    <t>Un Manual de Procedimientro realizado</t>
  </si>
  <si>
    <t>Manual de Administración en año n</t>
  </si>
  <si>
    <t>Un Manual de Administración realizado</t>
  </si>
  <si>
    <t>Número de comunicaciones trabajadas/en año n.</t>
  </si>
  <si>
    <t>R. 9 Aumentada la calidad de los servicios Institucionales con el uso de la TIC  en el Desarrollo Integral institucional</t>
  </si>
  <si>
    <r>
      <t xml:space="preserve">Objetivo Estratégico 11:
</t>
    </r>
    <r>
      <rPr>
        <sz val="12"/>
        <color indexed="8"/>
        <rFont val="Century Gothic"/>
        <family val="2"/>
      </rPr>
      <t>Implementar en todas la organización un enfoque de gestión para resultados.</t>
    </r>
  </si>
  <si>
    <t>1. Sistema de Recepción y Distribución de Correspondencia fortalecido</t>
  </si>
  <si>
    <t>Sistema de Recepción y Distribución de Correspondencia  fortalecido</t>
  </si>
  <si>
    <t>1.1 Equipamiento Departamento de correspondencia</t>
  </si>
  <si>
    <t>1.1.1 Solicitar Equipos Informáticos</t>
  </si>
  <si>
    <t>1.2 Capacitación del personal</t>
  </si>
  <si>
    <t>1.2.3 Capacitar al personal en Derecho Laboral (básico)</t>
  </si>
  <si>
    <t>1.3 Seguimiento a solicitud de mejoras en la conectividad a la red.</t>
  </si>
  <si>
    <t>1.5 Puesta en marcha Guía para la Administración de la Correspondencia Externa</t>
  </si>
  <si>
    <t>1.5.1 Revisión de la Guía para la Administración de la Correspondencia Externa</t>
  </si>
  <si>
    <t>1.5.3 Solicitar aprobación Despacho</t>
  </si>
  <si>
    <t>1.5.4 Impresión y encuadernación de la guía</t>
  </si>
  <si>
    <t>1.5.5 Socialización guía de correspondencia</t>
  </si>
  <si>
    <t>1.6 Elaboración de Manuales</t>
  </si>
  <si>
    <t>1.6.2 Seguimiento a solicitud de elaboración del Manual de Administrador del Sistema de Correspondencia</t>
  </si>
  <si>
    <t>1.8 Operativo de escaneo, digitación y revisión de documentos atrasados</t>
  </si>
  <si>
    <t>1.1.2 Solicitar mobiliarios de oficina</t>
  </si>
  <si>
    <t>1.2.1 Capacitar el personal en lectura compresiva</t>
  </si>
  <si>
    <t>1.2.2 Capacitar al personal en Atención  de  servicio al cliente</t>
  </si>
  <si>
    <t>1.2.4 Capacitar al personal en la guía para la Administración de la correspondencia externa</t>
  </si>
  <si>
    <t xml:space="preserve">Guía revisada en año n </t>
  </si>
  <si>
    <t xml:space="preserve"> 1 Guía </t>
  </si>
  <si>
    <t>1.5.2 Actualizar el contenido de guía de correspondencia</t>
  </si>
  <si>
    <t>Guia actualizada en año n</t>
  </si>
  <si>
    <t>No de ejemplares de la Guia impresos en año n</t>
  </si>
  <si>
    <t>1.6.1 Seguimiento a solicitud de elaboracion del Manual de Procedimiento del Sistema de Correspondencia.</t>
  </si>
  <si>
    <t>1.4 Actualización del Sistema de correspondencias (SISCOR).</t>
  </si>
  <si>
    <t>2.1.1.3.08 - EMPLEOS TEMPORALES</t>
  </si>
  <si>
    <t>2.1.1.3.01 - SUELDOS A PERSONAL FIJO EN TRAMITE DE PENSIONES</t>
  </si>
  <si>
    <t>2.1.1.4.01 - SUELDOS ANUAL 13</t>
  </si>
  <si>
    <t>2.1.2.2.05 - COMPENSACION POR SERVICIOS DE SEGURIDAD</t>
  </si>
  <si>
    <t>2.1.2.2.06 - INCENTIVO POR RENDIMIENTO INDIVIDUAL</t>
  </si>
  <si>
    <t>2.1.1.2.09 - PERSONAL CON CARÁCTER EVENTUAL</t>
  </si>
  <si>
    <t>2.1.1.5.01 - PRESTACIONES ECONOMICAS</t>
  </si>
  <si>
    <t>2.1.1.5.02 - PAGO PORCENTAJE POR DESVINCULACION DE CARGOS</t>
  </si>
  <si>
    <t>2.1.1.5.03 - PRESTACION LABORAL POR DESVINCULACION (Fondo 2097)</t>
  </si>
  <si>
    <t>2.1.1.5.04 - PROPORCION DE VACIONES NO DISFRUTADAS (Fondo 2097)</t>
  </si>
  <si>
    <t>1.8 Participar  en reuniones y eventos  laborales con organismos  internacionales,  (OIT, OIM, OEA, RIAL, CMT-CARD, SICA, SEGIB, CELAC, entre otros).</t>
  </si>
  <si>
    <t>o</t>
  </si>
  <si>
    <t>2.5.4 Crear Instancia de seguimiento para los Comités Setoriales</t>
  </si>
  <si>
    <t>No. De contrato registrados en año n</t>
  </si>
  <si>
    <t>2.2-CONTRATACION DE SERVICIOS</t>
  </si>
  <si>
    <t>2.3-MATERIALES U SUMINISTROS</t>
  </si>
  <si>
    <t>Despacho del Ministros</t>
  </si>
  <si>
    <t>2.6-BIENES MUEBLES,INMUEBLES E INTANGEBLES</t>
  </si>
  <si>
    <t>TOTAL REMUNERACIONES Y CONTRIBUCIONES</t>
  </si>
  <si>
    <t>TOTAL GASTOS CORREINTES E INVERSION DE CAPITAL</t>
  </si>
  <si>
    <t>TOTAL ACTIVIDAD OOO1</t>
  </si>
  <si>
    <t>2.1.1.2.05 - PERIODO PROBATORIO A INGRESO A CARRERA</t>
  </si>
  <si>
    <t>Total general Gastos Gastos Corrientes</t>
  </si>
  <si>
    <t>Total gastos corrientes</t>
  </si>
  <si>
    <t>No. de reuniones realizadas en el año</t>
  </si>
  <si>
    <t>500 Actividades</t>
  </si>
  <si>
    <t>Departamento Protocolo y Eventos</t>
  </si>
  <si>
    <t>No. de actos oficiales realizadas en el año</t>
  </si>
  <si>
    <t>24 Actividades</t>
  </si>
  <si>
    <t>No. de eventos internacionales, realizadas en el año</t>
  </si>
  <si>
    <t>No. de actividades del mes de la patria, realizadas en el año</t>
  </si>
  <si>
    <t>3  Actividades</t>
  </si>
  <si>
    <t>No. de actividades del dia del trabajo, realizadas en el año</t>
  </si>
  <si>
    <t>No. de actividades del dia de las madres, realizadas en el año</t>
  </si>
  <si>
    <t>Protocolo y Eventos con Direccion de Recursos Humanos</t>
  </si>
  <si>
    <t>No. de actividades del dia del padre, realizadas en el año</t>
  </si>
  <si>
    <t>Protocolo y Eventos / Direccion de Recursos Humanos</t>
  </si>
  <si>
    <t>No. de festejos navideños, realizados en el año</t>
  </si>
  <si>
    <t>1 Festejo</t>
  </si>
  <si>
    <t>Protocolo y Eventos /Direccion de Recursos Humanos</t>
  </si>
  <si>
    <t>No. de servicios de speakers contratados  en el año</t>
  </si>
  <si>
    <t>6 servicios</t>
  </si>
  <si>
    <t>Protocolo y Eventos, /Dirección de Comunicaciones.</t>
  </si>
  <si>
    <t>No. de Servicios de montaje eventos, contratados en el año</t>
  </si>
  <si>
    <t>1 Servicicio</t>
  </si>
  <si>
    <t>Eventos / Dirección de Comunicaciones</t>
  </si>
  <si>
    <t>No. de servicios florales realizados, en el año</t>
  </si>
  <si>
    <t>6 Servicios florales</t>
  </si>
  <si>
    <t>No. de servicios de mensajeria contratados en el año</t>
  </si>
  <si>
    <t>No. de servicios de lavanderia, contratados en el año</t>
  </si>
  <si>
    <t xml:space="preserve">24 Servicios </t>
  </si>
  <si>
    <t>Protocolo y Eventos/ Dirección Administrativa</t>
  </si>
  <si>
    <t>No. de salones contratados para eventos en el año</t>
  </si>
  <si>
    <t>1 Contratación</t>
  </si>
  <si>
    <t>Eventos</t>
  </si>
  <si>
    <t>No. De de servcios de catering contratados en el año</t>
  </si>
  <si>
    <t>1 Servicio</t>
  </si>
  <si>
    <t>No. de servicios de edecanes, contratados en el año</t>
  </si>
  <si>
    <t>2.1 Departamento de protocolo y Eventos fortalecido</t>
  </si>
  <si>
    <t>2.1.1 Capacitación de personal.</t>
  </si>
  <si>
    <t>No. de personas capacitadas en el año</t>
  </si>
  <si>
    <t>9 Personas</t>
  </si>
  <si>
    <t>Protocolo y Eventos/ Dirección de Recursos Humanos</t>
  </si>
  <si>
    <t>2.1.1.1 Solicitar la participación del personal en  Congreso de Protocolo.</t>
  </si>
  <si>
    <t>No.de personas que participaron en congreso en el año</t>
  </si>
  <si>
    <t>1 Personas</t>
  </si>
  <si>
    <t>Protocolo y Eventos y Dirección de Recursos Humanos</t>
  </si>
  <si>
    <t>2.1.3 Solicitar la capacitar  el personal en maestria y/o diplomatura Protocolo, Relaciones Internacionales, Diplomacia.</t>
  </si>
  <si>
    <t>No. de de personas capacitadas en maestria, en el año</t>
  </si>
  <si>
    <t>Protocolo y Eventos /Dirección de Recursos Humanos</t>
  </si>
  <si>
    <t>2.1.4 Solicitar la capacitar  el personal en diplomatura organización de Eventos.</t>
  </si>
  <si>
    <t>No. de personas capacitadas en diplomado en el año</t>
  </si>
  <si>
    <t>2.1.5 Solicitar la capacitar el personal  en liderazgo.</t>
  </si>
  <si>
    <t>No. de personas capacitadas en liderazgo  en el año</t>
  </si>
  <si>
    <t>4 Personas</t>
  </si>
  <si>
    <t>Protocolo y Eventos / Dirección de Recursos Humanos</t>
  </si>
  <si>
    <t>2.1.6 Solicitar la capacitar el personal  en Inteligencia Emocional.</t>
  </si>
  <si>
    <t>No. de  personas capacitadas  en inteligencia emocional en el año</t>
  </si>
  <si>
    <t>2.1.7 Solicitar la capacitar el personal en  Camarería</t>
  </si>
  <si>
    <t>No. de personas capacitadas en camareria en el año</t>
  </si>
  <si>
    <t>2.1.2  Solicitar nombramiento de  personal Departamento de Protocolo y Eventos.</t>
  </si>
  <si>
    <t>No. de personal adquiridos en el año 2022.</t>
  </si>
  <si>
    <t>Protocolo y Eventos /Dirección de Recursos Humanos / Dirección Aministrativa</t>
  </si>
  <si>
    <t xml:space="preserve">2.1.2,1 Solicitar   un personal con conocimiento multidisciplinario en organización de eventos y protocolo oficial. </t>
  </si>
  <si>
    <t>No. de personal nombrados en el año</t>
  </si>
  <si>
    <t>1 oficial de protocolo y 1 auxiliar de montajes</t>
  </si>
  <si>
    <t>Protocolo y Eventos/Dirección de Recursos Humanos</t>
  </si>
  <si>
    <t>2.1.2.2 Solicitar personal de camarería.</t>
  </si>
  <si>
    <t xml:space="preserve">No. de personal nobrado en el año </t>
  </si>
  <si>
    <t>2 Camareros</t>
  </si>
  <si>
    <t>Eventos / Dirección de Recursos Humanos/Dirección Aministrativa</t>
  </si>
  <si>
    <t xml:space="preserve">2.1.3 Solicitar mobiliario y equipos informáticos. </t>
  </si>
  <si>
    <t>No. de Equipos Adquiridos en el año</t>
  </si>
  <si>
    <t>16 equipos y 14 mobiliarios de oficinas</t>
  </si>
  <si>
    <t>Protocolo y Eventos y Dirección Administrativa</t>
  </si>
  <si>
    <t xml:space="preserve">2.1.3.1 Solicitar Equipos informáticos </t>
  </si>
  <si>
    <t>No. de Equipos informáticos adquiridos en el año</t>
  </si>
  <si>
    <t>16 equipos (4 laptops, 4 flotas, 2 tabletas, 10 radios de comunicación).</t>
  </si>
  <si>
    <t>Departamento Protocolo y Eventos/Dirección Aministrativa/ Dirección de Tecnología.</t>
  </si>
  <si>
    <t>2.1.3.2 Solicitar mobiliarios de oficina</t>
  </si>
  <si>
    <t>No. de mobiliarios adquiridos en el año</t>
  </si>
  <si>
    <t>7 cubiculos con archivo flotante, 7 sillas ergonómicas</t>
  </si>
  <si>
    <t>2.1.3.3 Solicitar aparatos eléctricos.</t>
  </si>
  <si>
    <t>No. de aparatos electricos adquiridos en el año</t>
  </si>
  <si>
    <t>1 pancha a vapor</t>
  </si>
  <si>
    <t>2.1.3.4 Asignación de vehículo para protocolo y eventos.</t>
  </si>
  <si>
    <t>Vehículo asignado en el año</t>
  </si>
  <si>
    <t>1 Vehículo</t>
  </si>
  <si>
    <t>Departamento Protocolo y Eventos / Dirección Administrativa.</t>
  </si>
  <si>
    <t xml:space="preserve">2.1.4 Logisticas </t>
  </si>
  <si>
    <t>2.1.4.1 Adquirir cristaleria para el uso en actividades.</t>
  </si>
  <si>
    <t>No. de utensilios de cristaleria adquiridos en el año</t>
  </si>
  <si>
    <t>Utensilios adquiridos</t>
  </si>
  <si>
    <t>2.1.4.2 Solicitar adornos navideños.</t>
  </si>
  <si>
    <t xml:space="preserve"> No. de Adornos Navideños Adquiridos en el año</t>
  </si>
  <si>
    <t>Adornos adquiridos</t>
  </si>
  <si>
    <t>Direccion Recursos Humanos y Direccion Administrativa</t>
  </si>
  <si>
    <t>2.1.4.3 Solicitar uniformes de traje para el personal de protocolo y eventos.</t>
  </si>
  <si>
    <t xml:space="preserve"> No. de uniformes confeccionados para el personal de protocolo y eventos en el año</t>
  </si>
  <si>
    <t>12 uniformes</t>
  </si>
  <si>
    <t>Departamento Protocolo y Eventos / Direccion de Recursos Humanos.</t>
  </si>
  <si>
    <t>2.1.4.4 Solicitar la compra de obsequios de cortesía para funcionarios (libros, artesanía, comestibles, complementos).</t>
  </si>
  <si>
    <t>No.de obsequios adquiridos en el año</t>
  </si>
  <si>
    <t>200 obsequios</t>
  </si>
  <si>
    <t>2.1.4.5 Solicitar Carpetas y Boligrafos para firmas de acuerdo.</t>
  </si>
  <si>
    <t>No. de carpetas y boligrafos adquiridos en el año</t>
  </si>
  <si>
    <t>12 carpetas y 6 boligrafos</t>
  </si>
  <si>
    <t>2.1.4.6 Solicitar banderas y astas para sede principal y todas las oficinas territoriales del Ministerio de trabajo.</t>
  </si>
  <si>
    <t>No. de banderas con hasta adquiridas en el año</t>
  </si>
  <si>
    <t xml:space="preserve">100 unidades </t>
  </si>
  <si>
    <t>Protocolo / Dirección de Seguridad</t>
  </si>
  <si>
    <t>Verónica Gimôn Guzmán</t>
  </si>
  <si>
    <t>1.1 Organizar reuniones en el Ministerio de Trabajo.</t>
  </si>
  <si>
    <t>1.2 Organizar actos oficiales (ruedas de prensas, juramentaciones, eucaristía...).</t>
  </si>
  <si>
    <t>1.3 Organizar eventos internacionales (congreso, cumbre, conferencia...)</t>
  </si>
  <si>
    <t>1.4 Realizar actividad del mes de la patria</t>
  </si>
  <si>
    <t>1.5 Realizar actividad del día Internacional de Trabajo (1 de mayo).</t>
  </si>
  <si>
    <t>1.6 Realizar actividad del día de las Madres (Mayo).</t>
  </si>
  <si>
    <t>1.7 Realizar actividad del  día de los Padres (Julio).</t>
  </si>
  <si>
    <t>1.8  Realizar festejo navideño (Diciembre).</t>
  </si>
  <si>
    <t>1.9  Solicitar la contratación de servicio de speakers, equipo de bailarines danza folfklorica, orquetas y banda de musicos de bomberos.</t>
  </si>
  <si>
    <t>1.10 Solicitar la contratación de servicio de montaje: backpanel, sonido, audiovisuales, pantallas, tarima, mobiliario, ambientación, iluminación.</t>
  </si>
  <si>
    <t>1.11 Solicitar la contratación de servicios florales.</t>
  </si>
  <si>
    <t>1.12 Solicitar contratación de servicios mensajería.</t>
  </si>
  <si>
    <t>1.13 Solicitar contratación de servicios lavandería.</t>
  </si>
  <si>
    <t>1.14 Solicitar contratación de salones en hoteles para eventos.</t>
  </si>
  <si>
    <t>1.15 Solicitar contratación de servicios de Catering.</t>
  </si>
  <si>
    <t>1.16 Solicitar la contratación de servicios edecanes de protocolo y eventos.</t>
  </si>
  <si>
    <t xml:space="preserve">PRESUPUESTO APROBADO 2023- PROGRAMA - O1 ,-ACTIVIDADES CENTRALES ,   </t>
  </si>
  <si>
    <t>Presupuesto 2023 del Ministerio de Trabajo-     Total general Gastos Fijos y Gastos Corrientes</t>
  </si>
  <si>
    <t>Presupuesto- 2023 de este Ministerio de Trabajo- DPD Y TIC.            Total general Gastos Fijos y Gastos Corrientes</t>
  </si>
  <si>
    <r>
      <t xml:space="preserve">Área Estratégica: </t>
    </r>
    <r>
      <rPr>
        <sz val="12"/>
        <color indexed="8"/>
        <rFont val="Cambria"/>
        <family val="1"/>
      </rPr>
      <t xml:space="preserve">Capacidades Institucionales </t>
    </r>
  </si>
  <si>
    <r>
      <t xml:space="preserve">Objetivo Estratégico No. 11: </t>
    </r>
    <r>
      <rPr>
        <sz val="12"/>
        <color indexed="8"/>
        <rFont val="Cambria"/>
        <family val="1"/>
      </rPr>
      <t>Implementar en toda la organización un enfoque de gestión para resultados.</t>
    </r>
  </si>
  <si>
    <t>No. de usuarios externos satisfechos en año n</t>
  </si>
  <si>
    <r>
      <t xml:space="preserve">Areas Estratégica: </t>
    </r>
    <r>
      <rPr>
        <sz val="12"/>
        <rFont val="Century Gothic"/>
        <family val="2"/>
      </rPr>
      <t>Capacidades Institucionales</t>
    </r>
  </si>
  <si>
    <r>
      <rPr>
        <sz val="12"/>
        <color rgb="FFC00000"/>
        <rFont val="Century Gothic"/>
        <family val="2"/>
      </rPr>
      <t xml:space="preserve"> cuantos ? </t>
    </r>
    <r>
      <rPr>
        <sz val="12"/>
        <color theme="1"/>
        <rFont val="Century Gothic"/>
        <family val="2"/>
      </rPr>
      <t>Galones de pintura</t>
    </r>
  </si>
  <si>
    <r>
      <rPr>
        <sz val="12"/>
        <rFont val="Century Gothic"/>
        <family val="2"/>
      </rPr>
      <t>No.</t>
    </r>
    <r>
      <rPr>
        <sz val="12"/>
        <color rgb="FFFF0000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>de  valores custodiados en año n</t>
    </r>
  </si>
  <si>
    <r>
      <rPr>
        <sz val="12"/>
        <rFont val="Century Gothic"/>
        <family val="2"/>
      </rPr>
      <t>2.4.4 Solicitar Capacitación del  personal en Diseño Gráfico</t>
    </r>
    <r>
      <rPr>
        <sz val="12"/>
        <color rgb="FFFF0000"/>
        <rFont val="Century Gothic"/>
        <family val="2"/>
      </rPr>
      <t xml:space="preserve"> </t>
    </r>
  </si>
  <si>
    <r>
      <rPr>
        <sz val="12"/>
        <color theme="1"/>
        <rFont val="Century Gothic"/>
        <family val="2"/>
      </rPr>
      <t>DPD</t>
    </r>
    <r>
      <rPr>
        <b/>
        <sz val="12"/>
        <color theme="1"/>
        <rFont val="Century Gothic"/>
        <family val="2"/>
      </rPr>
      <t xml:space="preserve"> </t>
    </r>
  </si>
  <si>
    <r>
      <rPr>
        <sz val="12"/>
        <color theme="1"/>
        <rFont val="Century Gothic"/>
        <family val="2"/>
      </rPr>
      <t>1.6.2 Realizar Jornadas de orientación y capacitación Gestión de Planificción y Proyectos.</t>
    </r>
    <r>
      <rPr>
        <b/>
        <sz val="12"/>
        <color theme="1"/>
        <rFont val="Century Gothic"/>
        <family val="2"/>
      </rPr>
      <t xml:space="preserve">
</t>
    </r>
  </si>
  <si>
    <r>
      <rPr>
        <sz val="12"/>
        <color theme="1" tint="4.9989318521683403E-2"/>
        <rFont val="Century Gothic"/>
        <family val="2"/>
      </rPr>
      <t>1.6.3  Acompañamiento a las áreas en la distribución presupuestaria.</t>
    </r>
    <r>
      <rPr>
        <b/>
        <sz val="12"/>
        <color theme="1" tint="4.9989318521683403E-2"/>
        <rFont val="Century Gothic"/>
        <family val="2"/>
      </rPr>
      <t xml:space="preserve">
</t>
    </r>
  </si>
  <si>
    <r>
      <t>1.1. Coordinar la actualización de las informaciones laborales en el Portal</t>
    </r>
    <r>
      <rPr>
        <strike/>
        <sz val="12"/>
        <color indexed="60"/>
        <rFont val="Century Gothic"/>
        <family val="2"/>
      </rPr>
      <t xml:space="preserve"> </t>
    </r>
    <r>
      <rPr>
        <sz val="12"/>
        <rFont val="Century Gothic"/>
        <family val="2"/>
      </rPr>
      <t xml:space="preserve"> Transparencia del Ministerio.</t>
    </r>
  </si>
  <si>
    <r>
      <rPr>
        <sz val="12"/>
        <rFont val="Century Gothic"/>
        <family val="2"/>
      </rPr>
      <t xml:space="preserve">1.8.1. Realizar acto de conmemoración del día de las madres </t>
    </r>
    <r>
      <rPr>
        <sz val="12"/>
        <color rgb="FFFF0000"/>
        <rFont val="Century Gothic"/>
        <family val="2"/>
      </rPr>
      <t xml:space="preserve"> </t>
    </r>
  </si>
  <si>
    <r>
      <rPr>
        <sz val="12"/>
        <rFont val="Century Gothic"/>
        <family val="2"/>
      </rPr>
      <t>1.8.2. Realizar acto de conmemoración del día de los  padres.</t>
    </r>
    <r>
      <rPr>
        <sz val="12"/>
        <color rgb="FFFF0000"/>
        <rFont val="Century Gothic"/>
        <family val="2"/>
      </rPr>
      <t xml:space="preserve"> </t>
    </r>
  </si>
  <si>
    <r>
      <rPr>
        <sz val="12"/>
        <rFont val="Century Gothic"/>
        <family val="2"/>
      </rPr>
      <t xml:space="preserve">1.8.3. Realizar acto de conmemoración del dias de las secretarias. </t>
    </r>
    <r>
      <rPr>
        <sz val="12"/>
        <color rgb="FFFF0000"/>
        <rFont val="Century Gothic"/>
        <family val="2"/>
      </rPr>
      <t xml:space="preserve"> </t>
    </r>
  </si>
  <si>
    <t xml:space="preserve">Núm. de personas capacitadas en año n </t>
  </si>
  <si>
    <t>No. de  actividades realizadas/No. actividades programados en año n.</t>
  </si>
  <si>
    <t>Núm. de uniformes adquiridos.</t>
  </si>
  <si>
    <t>2.3-MATERIALES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</si>
</sst>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  <numFmt numFmtId="166" formatCode="&quot;RD$&quot;#,##0.00"/>
    <numFmt numFmtId="167" formatCode="[$RD$-1C0A]#,##0.00"/>
    <numFmt numFmtId="168" formatCode="_-* #,##0.00_-;\-* #,##0.00_-;_-* &quot;-&quot;??_-;_-@_-"/>
    <numFmt numFmtId="169" formatCode="_(* #,##0_);_(* \(#,##0\);_(* &quot;-&quot;??_);_(@_)"/>
    <numFmt numFmtId="170" formatCode="#,##0.00\ [$€-1]"/>
    <numFmt numFmtId="171" formatCode="_-* #,##0.00\ _€_-;\-* #,##0.00\ _€_-;_-* &quot;-&quot;??\ _€_-;_-@_-"/>
    <numFmt numFmtId="172" formatCode="&quot;$&quot;#,##0.00"/>
  </numFmts>
  <fonts count="110">
    <font>
      <sz val="11"/>
      <color theme="1"/>
      <name val="Calibri"/>
      <family val="2"/>
      <scheme val="minor"/>
    </font>
    <font>
      <b/>
      <sz val="26"/>
      <name val="Cambria"/>
      <family val="1"/>
    </font>
    <font>
      <sz val="12"/>
      <color theme="1"/>
      <name val="Calibri"/>
      <family val="2"/>
      <scheme val="minor"/>
    </font>
    <font>
      <b/>
      <sz val="16"/>
      <name val="Cambria"/>
      <family val="1"/>
    </font>
    <font>
      <b/>
      <sz val="14"/>
      <name val="Cambria"/>
      <family val="1"/>
    </font>
    <font>
      <sz val="16"/>
      <name val="Calibri"/>
      <family val="2"/>
      <scheme val="minor"/>
    </font>
    <font>
      <b/>
      <sz val="10"/>
      <name val="Cambria"/>
      <family val="1"/>
    </font>
    <font>
      <sz val="10"/>
      <name val="Cambria"/>
      <family val="1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Bell MT"/>
      <family val="1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entury Gothic"/>
      <family val="2"/>
    </font>
    <font>
      <sz val="16"/>
      <name val="Century Gothic"/>
      <family val="2"/>
    </font>
    <font>
      <sz val="16"/>
      <color theme="1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sz val="12"/>
      <color theme="1" tint="4.9989318521683403E-2"/>
      <name val="Century Gothic"/>
      <family val="2"/>
    </font>
    <font>
      <i/>
      <sz val="12"/>
      <name val="Century Gothic"/>
      <family val="2"/>
    </font>
    <font>
      <sz val="12"/>
      <name val="Century Gothic"/>
      <family val="2"/>
    </font>
    <font>
      <sz val="12"/>
      <color theme="0"/>
      <name val="Century Gothic"/>
      <family val="2"/>
    </font>
    <font>
      <sz val="11"/>
      <name val="Calibri"/>
      <family val="2"/>
      <scheme val="minor"/>
    </font>
    <font>
      <sz val="12"/>
      <color rgb="FF000000"/>
      <name val="Century Gothic"/>
      <family val="2"/>
    </font>
    <font>
      <sz val="11"/>
      <color rgb="FF000000"/>
      <name val="Calibri"/>
      <family val="2"/>
      <scheme val="minor"/>
    </font>
    <font>
      <b/>
      <sz val="12"/>
      <color theme="1" tint="4.9989318521683403E-2"/>
      <name val="Century Gothic"/>
      <family val="2"/>
    </font>
    <font>
      <sz val="12"/>
      <color rgb="FFFF0000"/>
      <name val="Century Gothic"/>
      <family val="2"/>
    </font>
    <font>
      <sz val="12"/>
      <color rgb="FF444444"/>
      <name val="Century Gothic"/>
      <family val="2"/>
    </font>
    <font>
      <sz val="11"/>
      <color rgb="FF000000"/>
      <name val="Calibri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</font>
    <font>
      <sz val="12"/>
      <color rgb="FF000000"/>
      <name val="Inherit"/>
    </font>
    <font>
      <b/>
      <sz val="11"/>
      <color theme="1" tint="4.9989318521683403E-2"/>
      <name val="Century Gothic"/>
      <family val="2"/>
    </font>
    <font>
      <sz val="11"/>
      <color theme="1" tint="4.9989318521683403E-2"/>
      <name val="Century Gothic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 Light"/>
      <family val="1"/>
      <scheme val="major"/>
    </font>
    <font>
      <b/>
      <sz val="11"/>
      <name val="Calibri"/>
      <family val="2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6"/>
      <color indexed="8"/>
      <name val="Century Gothic"/>
      <family val="2"/>
    </font>
    <font>
      <b/>
      <sz val="12"/>
      <color indexed="8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4"/>
      <color indexed="8"/>
      <name val="Century Gothic"/>
      <family val="1"/>
    </font>
    <font>
      <sz val="8"/>
      <color theme="1"/>
      <name val="Century Gothic"/>
      <family val="1"/>
    </font>
    <font>
      <sz val="11"/>
      <color rgb="FFFF0000"/>
      <name val="Century Gothic"/>
      <family val="1"/>
    </font>
    <font>
      <b/>
      <u/>
      <sz val="11"/>
      <color theme="1"/>
      <name val="Century Gothic"/>
      <family val="1"/>
    </font>
    <font>
      <b/>
      <sz val="8"/>
      <color theme="1"/>
      <name val="Century Gothic"/>
      <family val="1"/>
    </font>
    <font>
      <sz val="14"/>
      <color theme="1"/>
      <name val="Calibri Light"/>
      <family val="1"/>
      <scheme val="major"/>
    </font>
    <font>
      <sz val="12"/>
      <color indexed="8"/>
      <name val="Century Gothic"/>
      <family val="2"/>
    </font>
    <font>
      <sz val="16"/>
      <color indexed="8"/>
      <name val="Century Gothic"/>
      <family val="2"/>
    </font>
    <font>
      <b/>
      <sz val="12"/>
      <color indexed="8"/>
      <name val="Century Gothic"/>
      <family val="2"/>
    </font>
    <font>
      <sz val="8"/>
      <name val="Calibri"/>
      <family val="2"/>
      <scheme val="minor"/>
    </font>
    <font>
      <b/>
      <u/>
      <sz val="11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1"/>
      <color indexed="8"/>
      <name val="Trebuchet MS"/>
      <family val="2"/>
    </font>
    <font>
      <b/>
      <sz val="14"/>
      <color indexed="8"/>
      <name val="Times New Roman"/>
      <family val="1"/>
    </font>
    <font>
      <sz val="16"/>
      <color indexed="8"/>
      <name val="Trebuchet MS"/>
      <family val="2"/>
    </font>
    <font>
      <b/>
      <sz val="12"/>
      <color rgb="FFFF0000"/>
      <name val="Calibri"/>
      <family val="2"/>
      <scheme val="minor"/>
    </font>
    <font>
      <b/>
      <sz val="12"/>
      <color indexed="8"/>
      <name val="Century Gothic"/>
      <family val="1"/>
    </font>
    <font>
      <b/>
      <sz val="12"/>
      <color theme="1" tint="4.9989318521683403E-2"/>
      <name val="Century Gothic"/>
      <family val="1"/>
    </font>
    <font>
      <sz val="12"/>
      <color theme="1" tint="4.9989318521683403E-2"/>
      <name val="Century Gothic"/>
      <family val="1"/>
    </font>
    <font>
      <sz val="12"/>
      <color rgb="FFFF0000"/>
      <name val="Century Gothic"/>
      <family val="1"/>
    </font>
    <font>
      <b/>
      <sz val="12"/>
      <color rgb="FFFF0000"/>
      <name val="Century Gothic"/>
      <family val="1"/>
    </font>
    <font>
      <b/>
      <sz val="12"/>
      <name val="Century Gothic"/>
      <family val="1"/>
    </font>
    <font>
      <sz val="12"/>
      <name val="Century Gothic"/>
      <family val="1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indexed="8"/>
      <name val="Century Gothic"/>
      <family val="1"/>
    </font>
    <font>
      <sz val="12"/>
      <color rgb="FF000000"/>
      <name val="Century Gothic"/>
      <family val="1"/>
    </font>
    <font>
      <b/>
      <sz val="11"/>
      <color theme="1"/>
      <name val="Calibri Light"/>
      <family val="2"/>
      <scheme val="major"/>
    </font>
    <font>
      <b/>
      <sz val="12"/>
      <color theme="0"/>
      <name val="Century Gothic"/>
      <family val="2"/>
    </font>
    <font>
      <sz val="12"/>
      <color indexed="8"/>
      <name val="Cambria"/>
      <family val="1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2"/>
      <name val="Cambria"/>
      <family val="1"/>
    </font>
    <font>
      <sz val="12"/>
      <color rgb="FFC00000"/>
      <name val="Century Gothic"/>
      <family val="2"/>
    </font>
    <font>
      <b/>
      <sz val="12"/>
      <color theme="1" tint="4.9989318521683403E-2"/>
      <name val="Calibri"/>
      <family val="2"/>
      <scheme val="minor"/>
    </font>
    <font>
      <sz val="12"/>
      <color indexed="8"/>
      <name val="Arial"/>
      <family val="2"/>
    </font>
    <font>
      <sz val="12"/>
      <name val="Calibri"/>
      <family val="2"/>
      <scheme val="minor"/>
    </font>
    <font>
      <sz val="12"/>
      <name val="Cambria"/>
      <family val="1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color rgb="FF0D0D0D"/>
      <name val="Century Gothic"/>
      <family val="2"/>
    </font>
    <font>
      <b/>
      <sz val="12"/>
      <color rgb="FF0D0D0D"/>
      <name val="Century Gothic"/>
      <family val="2"/>
    </font>
    <font>
      <b/>
      <sz val="12"/>
      <color theme="8" tint="0.39997558519241921"/>
      <name val="Century Gothic"/>
      <family val="2"/>
    </font>
    <font>
      <strike/>
      <sz val="12"/>
      <color indexed="60"/>
      <name val="Century Gothic"/>
      <family val="2"/>
    </font>
    <font>
      <sz val="12"/>
      <color theme="1"/>
      <name val="Bell MT"/>
      <family val="1"/>
    </font>
    <font>
      <b/>
      <sz val="12"/>
      <color theme="1"/>
      <name val="Bell MT"/>
      <family val="1"/>
    </font>
  </fonts>
  <fills count="2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BE2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</cellStyleXfs>
  <cellXfs count="959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Alignment="1"/>
    <xf numFmtId="0" fontId="9" fillId="0" borderId="0" xfId="0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Alignment="1"/>
    <xf numFmtId="0" fontId="11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3" fillId="3" borderId="2" xfId="0" applyFont="1" applyFill="1" applyBorder="1" applyAlignment="1">
      <alignment horizontal="left" vertical="center" wrapText="1"/>
    </xf>
    <xf numFmtId="0" fontId="24" fillId="0" borderId="2" xfId="0" applyFont="1" applyBorder="1"/>
    <xf numFmtId="0" fontId="24" fillId="0" borderId="2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0" xfId="0" applyFont="1"/>
    <xf numFmtId="0" fontId="25" fillId="4" borderId="2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/>
    <xf numFmtId="0" fontId="21" fillId="0" borderId="0" xfId="0" applyFont="1" applyBorder="1" applyAlignment="1"/>
    <xf numFmtId="0" fontId="19" fillId="0" borderId="0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14" fontId="28" fillId="0" borderId="0" xfId="0" applyNumberFormat="1" applyFont="1" applyAlignment="1">
      <alignment horizontal="center" wrapText="1"/>
    </xf>
    <xf numFmtId="0" fontId="29" fillId="0" borderId="0" xfId="0" applyFont="1" applyAlignment="1">
      <alignment wrapText="1"/>
    </xf>
    <xf numFmtId="0" fontId="29" fillId="0" borderId="0" xfId="0" applyFont="1"/>
    <xf numFmtId="0" fontId="3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0" fillId="0" borderId="0" xfId="0" applyFont="1"/>
    <xf numFmtId="0" fontId="28" fillId="0" borderId="0" xfId="0" applyFont="1"/>
    <xf numFmtId="0" fontId="22" fillId="0" borderId="0" xfId="0" applyFont="1" applyFill="1" applyAlignment="1">
      <alignment wrapText="1"/>
    </xf>
    <xf numFmtId="0" fontId="22" fillId="0" borderId="0" xfId="0" applyFont="1" applyAlignment="1">
      <alignment wrapText="1"/>
    </xf>
    <xf numFmtId="0" fontId="32" fillId="4" borderId="2" xfId="0" applyFont="1" applyFill="1" applyBorder="1" applyAlignment="1">
      <alignment horizontal="left" vertical="center" wrapText="1"/>
    </xf>
    <xf numFmtId="167" fontId="18" fillId="4" borderId="2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1" fillId="0" borderId="3" xfId="0" applyFont="1" applyFill="1" applyBorder="1"/>
    <xf numFmtId="43" fontId="34" fillId="0" borderId="3" xfId="5" applyFont="1" applyFill="1" applyBorder="1" applyAlignment="1">
      <alignment horizontal="right" vertical="center" wrapText="1"/>
    </xf>
    <xf numFmtId="43" fontId="18" fillId="0" borderId="3" xfId="0" applyNumberFormat="1" applyFont="1" applyFill="1" applyBorder="1" applyAlignment="1">
      <alignment horizontal="center" vertical="center"/>
    </xf>
    <xf numFmtId="43" fontId="18" fillId="0" borderId="1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10" borderId="0" xfId="0" applyFill="1"/>
    <xf numFmtId="0" fontId="31" fillId="0" borderId="24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43" fontId="34" fillId="0" borderId="2" xfId="5" applyFont="1" applyFill="1" applyBorder="1" applyAlignment="1">
      <alignment horizontal="right" vertical="center" wrapText="1"/>
    </xf>
    <xf numFmtId="43" fontId="18" fillId="0" borderId="1" xfId="0" applyNumberFormat="1" applyFont="1" applyBorder="1" applyAlignment="1">
      <alignment horizontal="center" vertical="center"/>
    </xf>
    <xf numFmtId="43" fontId="18" fillId="0" borderId="17" xfId="0" applyNumberFormat="1" applyFont="1" applyBorder="1" applyAlignment="1">
      <alignment horizontal="center" vertical="center"/>
    </xf>
    <xf numFmtId="0" fontId="0" fillId="11" borderId="0" xfId="0" applyFill="1"/>
    <xf numFmtId="0" fontId="35" fillId="0" borderId="26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center" vertical="center"/>
    </xf>
    <xf numFmtId="4" fontId="35" fillId="0" borderId="26" xfId="0" applyNumberFormat="1" applyFont="1" applyBorder="1" applyAlignment="1">
      <alignment horizontal="center" vertical="center"/>
    </xf>
    <xf numFmtId="0" fontId="27" fillId="0" borderId="0" xfId="0" applyFont="1" applyFill="1"/>
    <xf numFmtId="0" fontId="27" fillId="0" borderId="0" xfId="0" applyFont="1"/>
    <xf numFmtId="0" fontId="27" fillId="11" borderId="0" xfId="0" applyFont="1" applyFill="1"/>
    <xf numFmtId="0" fontId="35" fillId="0" borderId="26" xfId="0" applyFont="1" applyFill="1" applyBorder="1" applyAlignment="1">
      <alignment horizontal="left" vertical="center" wrapText="1"/>
    </xf>
    <xf numFmtId="0" fontId="35" fillId="0" borderId="2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3" fontId="18" fillId="0" borderId="26" xfId="0" applyNumberFormat="1" applyFont="1" applyFill="1" applyBorder="1" applyAlignment="1">
      <alignment horizontal="center" vertical="center"/>
    </xf>
    <xf numFmtId="43" fontId="18" fillId="0" borderId="25" xfId="0" applyNumberFormat="1" applyFont="1" applyFill="1" applyBorder="1" applyAlignment="1">
      <alignment horizontal="center" vertical="center"/>
    </xf>
    <xf numFmtId="0" fontId="0" fillId="12" borderId="0" xfId="0" applyFill="1"/>
    <xf numFmtId="0" fontId="35" fillId="8" borderId="26" xfId="0" applyFont="1" applyFill="1" applyBorder="1" applyAlignment="1">
      <alignment horizontal="center" vertical="center"/>
    </xf>
    <xf numFmtId="4" fontId="35" fillId="0" borderId="26" xfId="0" applyNumberFormat="1" applyFont="1" applyFill="1" applyBorder="1" applyAlignment="1">
      <alignment horizontal="center" vertical="center"/>
    </xf>
    <xf numFmtId="0" fontId="27" fillId="12" borderId="0" xfId="0" applyFont="1" applyFill="1"/>
    <xf numFmtId="0" fontId="37" fillId="0" borderId="0" xfId="0" applyFont="1" applyFill="1"/>
    <xf numFmtId="0" fontId="37" fillId="0" borderId="0" xfId="0" applyFont="1"/>
    <xf numFmtId="0" fontId="37" fillId="10" borderId="0" xfId="0" applyFont="1" applyFill="1"/>
    <xf numFmtId="0" fontId="38" fillId="8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4" fontId="38" fillId="0" borderId="23" xfId="0" applyNumberFormat="1" applyFont="1" applyFill="1" applyBorder="1" applyAlignment="1">
      <alignment horizontal="center" vertical="center"/>
    </xf>
    <xf numFmtId="4" fontId="38" fillId="0" borderId="21" xfId="0" applyNumberFormat="1" applyFont="1" applyFill="1" applyBorder="1" applyAlignment="1">
      <alignment horizontal="center" vertical="center"/>
    </xf>
    <xf numFmtId="0" fontId="39" fillId="0" borderId="0" xfId="0" applyFont="1"/>
    <xf numFmtId="0" fontId="39" fillId="12" borderId="0" xfId="0" applyFont="1" applyFill="1"/>
    <xf numFmtId="4" fontId="35" fillId="0" borderId="2" xfId="0" applyNumberFormat="1" applyFont="1" applyFill="1" applyBorder="1" applyAlignment="1">
      <alignment horizontal="center" vertical="center"/>
    </xf>
    <xf numFmtId="4" fontId="35" fillId="0" borderId="4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vertical="center"/>
    </xf>
    <xf numFmtId="0" fontId="35" fillId="8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1" fillId="0" borderId="26" xfId="0" applyFont="1" applyFill="1" applyBorder="1"/>
    <xf numFmtId="4" fontId="35" fillId="0" borderId="2" xfId="0" applyNumberFormat="1" applyFont="1" applyFill="1" applyBorder="1" applyAlignment="1">
      <alignment horizontal="right" vertical="center" wrapText="1"/>
    </xf>
    <xf numFmtId="0" fontId="35" fillId="0" borderId="6" xfId="0" applyFont="1" applyFill="1" applyBorder="1" applyAlignment="1">
      <alignment horizontal="left" vertical="top" wrapText="1"/>
    </xf>
    <xf numFmtId="4" fontId="31" fillId="0" borderId="2" xfId="0" applyNumberFormat="1" applyFont="1" applyFill="1" applyBorder="1" applyAlignment="1">
      <alignment vertical="center"/>
    </xf>
    <xf numFmtId="0" fontId="31" fillId="8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" fontId="35" fillId="0" borderId="2" xfId="0" applyNumberFormat="1" applyFont="1" applyBorder="1" applyAlignment="1">
      <alignment horizontal="right" vertical="center"/>
    </xf>
    <xf numFmtId="4" fontId="31" fillId="0" borderId="2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horizontal="left" vertical="center" wrapText="1" shrinkToFit="1"/>
    </xf>
    <xf numFmtId="9" fontId="31" fillId="0" borderId="2" xfId="0" applyNumberFormat="1" applyFont="1" applyBorder="1" applyAlignment="1">
      <alignment horizontal="center" vertical="center"/>
    </xf>
    <xf numFmtId="0" fontId="31" fillId="0" borderId="2" xfId="0" applyFont="1" applyBorder="1"/>
    <xf numFmtId="0" fontId="31" fillId="0" borderId="2" xfId="0" applyFont="1" applyBorder="1" applyAlignment="1">
      <alignment horizontal="center" vertical="center"/>
    </xf>
    <xf numFmtId="4" fontId="31" fillId="0" borderId="2" xfId="0" applyNumberFormat="1" applyFont="1" applyBorder="1" applyAlignment="1">
      <alignment horizontal="right" vertical="center"/>
    </xf>
    <xf numFmtId="168" fontId="31" fillId="0" borderId="2" xfId="6" applyFont="1" applyFill="1" applyBorder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168" fontId="35" fillId="0" borderId="2" xfId="6" applyFont="1" applyFill="1" applyBorder="1" applyAlignment="1">
      <alignment horizontal="center" vertical="center"/>
    </xf>
    <xf numFmtId="9" fontId="31" fillId="0" borderId="2" xfId="4" applyFont="1" applyFill="1" applyBorder="1" applyAlignment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/>
    </xf>
    <xf numFmtId="167" fontId="18" fillId="0" borderId="26" xfId="0" applyNumberFormat="1" applyFont="1" applyFill="1" applyBorder="1" applyAlignment="1">
      <alignment horizontal="right" vertical="center"/>
    </xf>
    <xf numFmtId="43" fontId="35" fillId="0" borderId="6" xfId="5" applyFont="1" applyFill="1" applyBorder="1" applyAlignment="1">
      <alignment horizontal="center" vertical="center"/>
    </xf>
    <xf numFmtId="43" fontId="35" fillId="0" borderId="2" xfId="5" applyFont="1" applyFill="1" applyBorder="1" applyAlignment="1">
      <alignment horizontal="center" vertical="center"/>
    </xf>
    <xf numFmtId="0" fontId="31" fillId="0" borderId="28" xfId="0" applyFont="1" applyBorder="1"/>
    <xf numFmtId="4" fontId="41" fillId="0" borderId="2" xfId="0" applyNumberFormat="1" applyFont="1" applyBorder="1" applyAlignment="1">
      <alignment horizontal="right" vertical="center"/>
    </xf>
    <xf numFmtId="0" fontId="31" fillId="13" borderId="2" xfId="0" applyFont="1" applyFill="1" applyBorder="1" applyAlignment="1">
      <alignment horizontal="left" vertical="center" wrapText="1"/>
    </xf>
    <xf numFmtId="0" fontId="31" fillId="13" borderId="2" xfId="0" applyFont="1" applyFill="1" applyBorder="1" applyAlignment="1">
      <alignment horizontal="center" vertical="center"/>
    </xf>
    <xf numFmtId="43" fontId="34" fillId="13" borderId="2" xfId="5" applyFont="1" applyFill="1" applyBorder="1" applyAlignment="1">
      <alignment horizontal="right" vertical="center" wrapText="1"/>
    </xf>
    <xf numFmtId="43" fontId="35" fillId="13" borderId="2" xfId="5" applyFont="1" applyFill="1" applyBorder="1" applyAlignment="1">
      <alignment horizontal="center" vertical="center"/>
    </xf>
    <xf numFmtId="0" fontId="0" fillId="13" borderId="0" xfId="0" applyFill="1"/>
    <xf numFmtId="0" fontId="32" fillId="4" borderId="1" xfId="0" applyFont="1" applyFill="1" applyBorder="1" applyAlignment="1">
      <alignment horizontal="left" vertical="center" wrapText="1"/>
    </xf>
    <xf numFmtId="0" fontId="32" fillId="4" borderId="17" xfId="0" applyFont="1" applyFill="1" applyBorder="1" applyAlignment="1">
      <alignment horizontal="left" vertical="center" wrapText="1"/>
    </xf>
    <xf numFmtId="167" fontId="32" fillId="4" borderId="25" xfId="1" applyNumberFormat="1" applyFont="1" applyFill="1" applyBorder="1" applyAlignment="1">
      <alignment horizontal="right" vertical="center" wrapText="1"/>
    </xf>
    <xf numFmtId="0" fontId="31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top" wrapText="1"/>
    </xf>
    <xf numFmtId="0" fontId="31" fillId="0" borderId="2" xfId="0" applyFont="1" applyFill="1" applyBorder="1"/>
    <xf numFmtId="167" fontId="18" fillId="0" borderId="3" xfId="0" applyNumberFormat="1" applyFont="1" applyFill="1" applyBorder="1" applyAlignment="1">
      <alignment horizontal="right" vertical="center"/>
    </xf>
    <xf numFmtId="43" fontId="35" fillId="0" borderId="2" xfId="5" applyFont="1" applyFill="1" applyBorder="1" applyAlignment="1">
      <alignment vertical="center"/>
    </xf>
    <xf numFmtId="4" fontId="35" fillId="0" borderId="1" xfId="0" applyNumberFormat="1" applyFont="1" applyFill="1" applyBorder="1" applyAlignment="1">
      <alignment horizontal="right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43" fontId="32" fillId="0" borderId="25" xfId="1" applyFont="1" applyFill="1" applyBorder="1" applyAlignment="1">
      <alignment horizontal="right" vertical="center" wrapText="1"/>
    </xf>
    <xf numFmtId="0" fontId="32" fillId="0" borderId="2" xfId="0" applyFont="1" applyFill="1" applyBorder="1" applyAlignment="1">
      <alignment vertical="center"/>
    </xf>
    <xf numFmtId="0" fontId="31" fillId="0" borderId="2" xfId="1" applyNumberFormat="1" applyFont="1" applyFill="1" applyBorder="1" applyAlignment="1">
      <alignment horizontal="center" vertical="center"/>
    </xf>
    <xf numFmtId="0" fontId="31" fillId="8" borderId="2" xfId="1" applyNumberFormat="1" applyFont="1" applyFill="1" applyBorder="1" applyAlignment="1">
      <alignment horizontal="center" vertical="center"/>
    </xf>
    <xf numFmtId="4" fontId="31" fillId="0" borderId="2" xfId="0" applyNumberFormat="1" applyFont="1" applyBorder="1" applyAlignment="1">
      <alignment vertical="center"/>
    </xf>
    <xf numFmtId="4" fontId="31" fillId="0" borderId="2" xfId="0" applyNumberFormat="1" applyFont="1" applyBorder="1" applyAlignment="1">
      <alignment vertical="center" wrapText="1"/>
    </xf>
    <xf numFmtId="0" fontId="35" fillId="0" borderId="2" xfId="0" applyFont="1" applyFill="1" applyBorder="1" applyAlignment="1">
      <alignment horizontal="left" vertical="top" wrapText="1"/>
    </xf>
    <xf numFmtId="4" fontId="31" fillId="0" borderId="2" xfId="0" applyNumberFormat="1" applyFont="1" applyFill="1" applyBorder="1" applyAlignment="1">
      <alignment vertical="center" wrapText="1"/>
    </xf>
    <xf numFmtId="0" fontId="35" fillId="0" borderId="2" xfId="0" applyFont="1" applyFill="1" applyBorder="1" applyAlignment="1">
      <alignment horizontal="left" wrapText="1"/>
    </xf>
    <xf numFmtId="0" fontId="0" fillId="14" borderId="0" xfId="0" applyFill="1"/>
    <xf numFmtId="0" fontId="31" fillId="8" borderId="2" xfId="0" applyFont="1" applyFill="1" applyBorder="1" applyAlignment="1">
      <alignment horizontal="center"/>
    </xf>
    <xf numFmtId="4" fontId="31" fillId="0" borderId="2" xfId="0" applyNumberFormat="1" applyFont="1" applyFill="1" applyBorder="1" applyAlignment="1">
      <alignment horizontal="right" vertical="center"/>
    </xf>
    <xf numFmtId="0" fontId="35" fillId="0" borderId="2" xfId="0" applyFont="1" applyBorder="1" applyAlignment="1">
      <alignment horizontal="left" wrapText="1"/>
    </xf>
    <xf numFmtId="0" fontId="42" fillId="0" borderId="2" xfId="0" applyFont="1" applyBorder="1" applyAlignment="1">
      <alignment vertical="center"/>
    </xf>
    <xf numFmtId="0" fontId="42" fillId="0" borderId="2" xfId="0" applyFont="1" applyBorder="1" applyAlignment="1">
      <alignment horizontal="left" vertical="center" wrapText="1"/>
    </xf>
    <xf numFmtId="0" fontId="31" fillId="0" borderId="2" xfId="0" applyFont="1" applyFill="1" applyBorder="1" applyAlignment="1">
      <alignment wrapText="1"/>
    </xf>
    <xf numFmtId="0" fontId="31" fillId="0" borderId="2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wrapText="1"/>
    </xf>
    <xf numFmtId="0" fontId="31" fillId="0" borderId="1" xfId="0" applyFont="1" applyFill="1" applyBorder="1" applyAlignment="1">
      <alignment horizontal="center" vertical="center"/>
    </xf>
    <xf numFmtId="0" fontId="31" fillId="0" borderId="23" xfId="0" applyFont="1" applyFill="1" applyBorder="1"/>
    <xf numFmtId="0" fontId="31" fillId="0" borderId="26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4" fontId="31" fillId="0" borderId="4" xfId="0" applyNumberFormat="1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center" vertical="center"/>
    </xf>
    <xf numFmtId="4" fontId="35" fillId="0" borderId="4" xfId="0" applyNumberFormat="1" applyFont="1" applyFill="1" applyBorder="1" applyAlignment="1">
      <alignment horizontal="right" vertical="center" wrapText="1"/>
    </xf>
    <xf numFmtId="0" fontId="35" fillId="0" borderId="11" xfId="0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left" vertical="center" wrapText="1"/>
    </xf>
    <xf numFmtId="0" fontId="35" fillId="8" borderId="3" xfId="0" applyFont="1" applyFill="1" applyBorder="1" applyAlignment="1">
      <alignment horizontal="center" vertical="center"/>
    </xf>
    <xf numFmtId="0" fontId="43" fillId="0" borderId="0" xfId="0" applyFont="1" applyFill="1"/>
    <xf numFmtId="4" fontId="31" fillId="0" borderId="4" xfId="0" applyNumberFormat="1" applyFont="1" applyBorder="1" applyAlignment="1">
      <alignment vertical="center" wrapText="1"/>
    </xf>
    <xf numFmtId="0" fontId="44" fillId="0" borderId="0" xfId="0" applyFont="1"/>
    <xf numFmtId="0" fontId="44" fillId="0" borderId="0" xfId="0" applyFont="1" applyAlignment="1">
      <alignment horizontal="left"/>
    </xf>
    <xf numFmtId="167" fontId="32" fillId="0" borderId="29" xfId="0" applyNumberFormat="1" applyFont="1" applyBorder="1" applyAlignment="1">
      <alignment horizontal="center" vertical="center"/>
    </xf>
    <xf numFmtId="0" fontId="0" fillId="15" borderId="0" xfId="0" applyFill="1"/>
    <xf numFmtId="0" fontId="0" fillId="0" borderId="0" xfId="0" applyAlignment="1">
      <alignment horizontal="left"/>
    </xf>
    <xf numFmtId="0" fontId="45" fillId="0" borderId="0" xfId="0" applyFont="1" applyAlignment="1">
      <alignment vertical="center" wrapText="1"/>
    </xf>
    <xf numFmtId="0" fontId="26" fillId="0" borderId="0" xfId="0" applyFont="1" applyFill="1"/>
    <xf numFmtId="43" fontId="0" fillId="0" borderId="0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26" fillId="0" borderId="0" xfId="1" applyFont="1" applyBorder="1" applyAlignment="1">
      <alignment horizontal="right"/>
    </xf>
    <xf numFmtId="0" fontId="0" fillId="0" borderId="0" xfId="0" applyAlignment="1">
      <alignment horizontal="right"/>
    </xf>
    <xf numFmtId="0" fontId="46" fillId="0" borderId="0" xfId="0" applyFont="1" applyAlignment="1">
      <alignment vertical="center" wrapText="1"/>
    </xf>
    <xf numFmtId="43" fontId="0" fillId="0" borderId="0" xfId="1" applyFont="1"/>
    <xf numFmtId="0" fontId="32" fillId="4" borderId="3" xfId="0" applyFont="1" applyFill="1" applyBorder="1" applyAlignment="1">
      <alignment horizontal="left" vertical="center" wrapText="1"/>
    </xf>
    <xf numFmtId="167" fontId="32" fillId="4" borderId="3" xfId="0" applyNumberFormat="1" applyFont="1" applyFill="1" applyBorder="1" applyAlignment="1">
      <alignment horizontal="right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35" fillId="8" borderId="30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left" vertical="top" wrapText="1"/>
    </xf>
    <xf numFmtId="43" fontId="38" fillId="0" borderId="27" xfId="1" applyFont="1" applyFill="1" applyBorder="1" applyAlignment="1">
      <alignment horizontal="right" vertical="center"/>
    </xf>
    <xf numFmtId="0" fontId="35" fillId="0" borderId="31" xfId="0" applyFont="1" applyFill="1" applyBorder="1" applyAlignment="1">
      <alignment horizontal="left" vertical="top" wrapText="1"/>
    </xf>
    <xf numFmtId="0" fontId="35" fillId="8" borderId="23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43" fontId="35" fillId="0" borderId="21" xfId="1" applyFont="1" applyFill="1" applyBorder="1" applyAlignment="1">
      <alignment horizontal="right" vertical="center"/>
    </xf>
    <xf numFmtId="43" fontId="35" fillId="0" borderId="2" xfId="1" applyFont="1" applyFill="1" applyBorder="1" applyAlignment="1">
      <alignment horizontal="right" vertical="center" wrapText="1"/>
    </xf>
    <xf numFmtId="43" fontId="35" fillId="0" borderId="2" xfId="1" applyFont="1" applyFill="1" applyBorder="1" applyAlignment="1">
      <alignment horizontal="right" vertical="center"/>
    </xf>
    <xf numFmtId="0" fontId="35" fillId="0" borderId="2" xfId="0" applyFont="1" applyFill="1" applyBorder="1" applyAlignment="1">
      <alignment vertical="center" wrapText="1"/>
    </xf>
    <xf numFmtId="0" fontId="35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center" vertical="center"/>
    </xf>
    <xf numFmtId="0" fontId="31" fillId="8" borderId="3" xfId="1" applyNumberFormat="1" applyFont="1" applyFill="1" applyBorder="1" applyAlignment="1">
      <alignment horizontal="center" vertical="center"/>
    </xf>
    <xf numFmtId="0" fontId="31" fillId="0" borderId="3" xfId="0" applyFont="1" applyBorder="1"/>
    <xf numFmtId="4" fontId="31" fillId="0" borderId="0" xfId="0" applyNumberFormat="1" applyFont="1" applyFill="1" applyBorder="1" applyAlignment="1">
      <alignment horizontal="righ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29" fillId="0" borderId="0" xfId="0" applyFont="1" applyAlignment="1"/>
    <xf numFmtId="0" fontId="30" fillId="0" borderId="0" xfId="0" applyFont="1" applyAlignment="1"/>
    <xf numFmtId="0" fontId="28" fillId="0" borderId="0" xfId="0" applyFont="1" applyAlignment="1"/>
    <xf numFmtId="0" fontId="47" fillId="4" borderId="2" xfId="0" applyFont="1" applyFill="1" applyBorder="1" applyAlignment="1">
      <alignment vertical="center" wrapText="1"/>
    </xf>
    <xf numFmtId="0" fontId="48" fillId="0" borderId="2" xfId="0" applyFont="1" applyBorder="1" applyAlignment="1">
      <alignment vertical="center" wrapText="1"/>
    </xf>
    <xf numFmtId="0" fontId="48" fillId="4" borderId="2" xfId="0" applyFont="1" applyFill="1" applyBorder="1" applyAlignment="1">
      <alignment vertical="center" wrapText="1"/>
    </xf>
    <xf numFmtId="0" fontId="0" fillId="0" borderId="0" xfId="0" applyFont="1"/>
    <xf numFmtId="0" fontId="2" fillId="0" borderId="0" xfId="0" applyFont="1"/>
    <xf numFmtId="0" fontId="32" fillId="2" borderId="2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2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28" fillId="0" borderId="0" xfId="0" applyFont="1" applyBorder="1" applyAlignment="1"/>
    <xf numFmtId="0" fontId="22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0" fontId="48" fillId="4" borderId="2" xfId="0" applyFont="1" applyFill="1" applyBorder="1" applyAlignment="1">
      <alignment horizontal="left" vertical="center" wrapText="1"/>
    </xf>
    <xf numFmtId="0" fontId="47" fillId="4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/>
    <xf numFmtId="0" fontId="35" fillId="0" borderId="0" xfId="0" applyFont="1" applyAlignment="1"/>
    <xf numFmtId="0" fontId="35" fillId="0" borderId="0" xfId="0" applyFont="1" applyAlignment="1">
      <alignment wrapText="1"/>
    </xf>
    <xf numFmtId="0" fontId="31" fillId="0" borderId="0" xfId="0" applyFont="1" applyAlignment="1"/>
    <xf numFmtId="0" fontId="32" fillId="3" borderId="2" xfId="0" applyFont="1" applyFill="1" applyBorder="1" applyAlignment="1">
      <alignment horizontal="left" vertical="center" wrapText="1"/>
    </xf>
    <xf numFmtId="43" fontId="32" fillId="3" borderId="2" xfId="0" applyNumberFormat="1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vertical="center" wrapText="1"/>
    </xf>
    <xf numFmtId="0" fontId="31" fillId="2" borderId="2" xfId="0" applyFont="1" applyFill="1" applyBorder="1" applyAlignment="1">
      <alignment horizontal="center" vertical="center"/>
    </xf>
    <xf numFmtId="4" fontId="31" fillId="4" borderId="2" xfId="0" applyNumberFormat="1" applyFont="1" applyFill="1" applyBorder="1" applyAlignment="1">
      <alignment horizontal="right" vertical="center"/>
    </xf>
    <xf numFmtId="43" fontId="35" fillId="4" borderId="2" xfId="5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vertical="center"/>
    </xf>
    <xf numFmtId="0" fontId="31" fillId="2" borderId="2" xfId="0" applyFont="1" applyFill="1" applyBorder="1"/>
    <xf numFmtId="43" fontId="18" fillId="0" borderId="2" xfId="0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vertical="center" wrapText="1"/>
    </xf>
    <xf numFmtId="43" fontId="35" fillId="4" borderId="4" xfId="5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vertical="center" wrapText="1"/>
    </xf>
    <xf numFmtId="0" fontId="40" fillId="4" borderId="2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3" fontId="32" fillId="4" borderId="4" xfId="5" applyFont="1" applyFill="1" applyBorder="1" applyAlignment="1">
      <alignment horizontal="center" vertical="center" wrapText="1"/>
    </xf>
    <xf numFmtId="43" fontId="32" fillId="4" borderId="2" xfId="5" applyFont="1" applyFill="1" applyBorder="1" applyAlignment="1">
      <alignment horizontal="center" vertical="center" wrapText="1"/>
    </xf>
    <xf numFmtId="0" fontId="18" fillId="4" borderId="2" xfId="0" applyFont="1" applyFill="1" applyBorder="1"/>
    <xf numFmtId="43" fontId="18" fillId="4" borderId="2" xfId="0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11" fillId="0" borderId="33" xfId="0" applyFont="1" applyFill="1" applyBorder="1" applyAlignment="1">
      <alignment horizontal="right"/>
    </xf>
    <xf numFmtId="0" fontId="11" fillId="0" borderId="34" xfId="0" applyFont="1" applyFill="1" applyBorder="1" applyAlignment="1">
      <alignment horizontal="right"/>
    </xf>
    <xf numFmtId="0" fontId="11" fillId="0" borderId="35" xfId="0" applyFont="1" applyFill="1" applyBorder="1" applyAlignment="1">
      <alignment horizontal="right"/>
    </xf>
    <xf numFmtId="43" fontId="52" fillId="6" borderId="29" xfId="5" applyFont="1" applyFill="1" applyBorder="1" applyAlignment="1">
      <alignment horizontal="center" vertical="center" wrapText="1"/>
    </xf>
    <xf numFmtId="0" fontId="51" fillId="4" borderId="15" xfId="0" applyFont="1" applyFill="1" applyBorder="1" applyAlignment="1">
      <alignment horizontal="right"/>
    </xf>
    <xf numFmtId="0" fontId="51" fillId="4" borderId="36" xfId="0" applyFont="1" applyFill="1" applyBorder="1" applyAlignment="1">
      <alignment horizontal="center" vertical="center"/>
    </xf>
    <xf numFmtId="49" fontId="50" fillId="0" borderId="10" xfId="3" applyNumberFormat="1" applyFont="1" applyFill="1" applyBorder="1" applyAlignment="1">
      <alignment horizontal="right"/>
    </xf>
    <xf numFmtId="0" fontId="51" fillId="4" borderId="36" xfId="0" applyFont="1" applyFill="1" applyBorder="1" applyAlignment="1">
      <alignment horizontal="right"/>
    </xf>
    <xf numFmtId="0" fontId="51" fillId="4" borderId="37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168" fontId="11" fillId="4" borderId="2" xfId="0" applyNumberFormat="1" applyFont="1" applyFill="1" applyBorder="1"/>
    <xf numFmtId="0" fontId="53" fillId="0" borderId="0" xfId="0" applyFont="1"/>
    <xf numFmtId="0" fontId="9" fillId="0" borderId="0" xfId="0" applyFont="1" applyBorder="1"/>
    <xf numFmtId="0" fontId="53" fillId="0" borderId="0" xfId="0" applyFont="1" applyAlignment="1">
      <alignment wrapText="1"/>
    </xf>
    <xf numFmtId="0" fontId="53" fillId="0" borderId="0" xfId="0" applyFont="1" applyAlignment="1"/>
    <xf numFmtId="0" fontId="9" fillId="0" borderId="0" xfId="0" applyFont="1" applyAlignment="1">
      <alignment wrapText="1"/>
    </xf>
    <xf numFmtId="0" fontId="15" fillId="0" borderId="0" xfId="0" applyFont="1"/>
    <xf numFmtId="4" fontId="23" fillId="3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4" fontId="24" fillId="4" borderId="2" xfId="0" quotePrefix="1" applyNumberFormat="1" applyFont="1" applyFill="1" applyBorder="1" applyAlignment="1">
      <alignment horizontal="right" vertical="center"/>
    </xf>
    <xf numFmtId="4" fontId="24" fillId="4" borderId="2" xfId="0" applyNumberFormat="1" applyFont="1" applyFill="1" applyBorder="1" applyAlignment="1">
      <alignment horizontal="right" vertical="center"/>
    </xf>
    <xf numFmtId="0" fontId="56" fillId="3" borderId="2" xfId="0" applyFont="1" applyFill="1" applyBorder="1" applyAlignment="1">
      <alignment horizontal="left" vertical="center" wrapText="1"/>
    </xf>
    <xf numFmtId="4" fontId="24" fillId="4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4" fontId="24" fillId="0" borderId="2" xfId="0" applyNumberFormat="1" applyFont="1" applyBorder="1" applyAlignment="1">
      <alignment horizontal="right" vertical="center"/>
    </xf>
    <xf numFmtId="0" fontId="48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left" vertical="center"/>
    </xf>
    <xf numFmtId="4" fontId="24" fillId="0" borderId="2" xfId="0" applyNumberFormat="1" applyFont="1" applyBorder="1" applyAlignment="1">
      <alignment horizontal="center" vertical="center"/>
    </xf>
    <xf numFmtId="0" fontId="47" fillId="0" borderId="2" xfId="0" applyFont="1" applyFill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/>
    </xf>
    <xf numFmtId="4" fontId="16" fillId="4" borderId="29" xfId="0" applyNumberFormat="1" applyFont="1" applyFill="1" applyBorder="1"/>
    <xf numFmtId="0" fontId="30" fillId="0" borderId="0" xfId="0" applyFont="1" applyFill="1" applyBorder="1" applyAlignment="1">
      <alignment horizontal="left" vertical="center" wrapText="1"/>
    </xf>
    <xf numFmtId="0" fontId="22" fillId="0" borderId="0" xfId="0" applyFont="1" applyBorder="1"/>
    <xf numFmtId="0" fontId="59" fillId="0" borderId="0" xfId="0" applyFont="1" applyBorder="1" applyAlignment="1">
      <alignment horizontal="center"/>
    </xf>
    <xf numFmtId="0" fontId="24" fillId="0" borderId="0" xfId="0" applyFont="1" applyBorder="1"/>
    <xf numFmtId="0" fontId="20" fillId="0" borderId="0" xfId="0" applyFont="1"/>
    <xf numFmtId="0" fontId="58" fillId="0" borderId="0" xfId="0" applyFont="1"/>
    <xf numFmtId="0" fontId="23" fillId="0" borderId="0" xfId="0" applyFont="1" applyBorder="1"/>
    <xf numFmtId="0" fontId="57" fillId="0" borderId="0" xfId="0" applyFont="1" applyAlignment="1">
      <alignment horizontal="left"/>
    </xf>
    <xf numFmtId="0" fontId="57" fillId="0" borderId="0" xfId="0" applyFont="1"/>
    <xf numFmtId="43" fontId="44" fillId="0" borderId="0" xfId="0" applyNumberFormat="1" applyFont="1"/>
    <xf numFmtId="0" fontId="2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59" fillId="0" borderId="0" xfId="0" applyFont="1"/>
    <xf numFmtId="43" fontId="24" fillId="0" borderId="0" xfId="1" applyFont="1"/>
    <xf numFmtId="43" fontId="24" fillId="0" borderId="0" xfId="0" applyNumberFormat="1" applyFont="1"/>
    <xf numFmtId="0" fontId="55" fillId="0" borderId="0" xfId="0" applyFont="1"/>
    <xf numFmtId="0" fontId="0" fillId="0" borderId="0" xfId="0" applyFont="1" applyFill="1"/>
    <xf numFmtId="0" fontId="0" fillId="4" borderId="0" xfId="0" applyFont="1" applyFill="1"/>
    <xf numFmtId="0" fontId="0" fillId="6" borderId="0" xfId="0" applyFont="1" applyFill="1"/>
    <xf numFmtId="43" fontId="11" fillId="0" borderId="0" xfId="0" applyNumberFormat="1" applyFont="1"/>
    <xf numFmtId="0" fontId="62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43" fontId="63" fillId="0" borderId="0" xfId="1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43" fontId="68" fillId="4" borderId="0" xfId="0" applyNumberFormat="1" applyFont="1" applyFill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4" fillId="0" borderId="0" xfId="0" applyFont="1"/>
    <xf numFmtId="0" fontId="5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1" fillId="4" borderId="2" xfId="0" applyFont="1" applyFill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44" fontId="0" fillId="0" borderId="0" xfId="0" applyNumberFormat="1"/>
    <xf numFmtId="0" fontId="40" fillId="0" borderId="2" xfId="0" applyFont="1" applyBorder="1" applyAlignment="1">
      <alignment vertical="center" wrapText="1"/>
    </xf>
    <xf numFmtId="43" fontId="35" fillId="4" borderId="6" xfId="5" applyFont="1" applyFill="1" applyBorder="1" applyAlignment="1">
      <alignment horizontal="center" vertical="center"/>
    </xf>
    <xf numFmtId="43" fontId="35" fillId="4" borderId="2" xfId="5" applyFont="1" applyFill="1" applyBorder="1" applyAlignment="1">
      <alignment horizontal="center" vertical="center"/>
    </xf>
    <xf numFmtId="0" fontId="31" fillId="0" borderId="0" xfId="0" applyFont="1" applyBorder="1"/>
    <xf numFmtId="0" fontId="37" fillId="4" borderId="0" xfId="0" applyFont="1" applyFill="1" applyBorder="1"/>
    <xf numFmtId="0" fontId="37" fillId="8" borderId="0" xfId="0" applyFont="1" applyFill="1"/>
    <xf numFmtId="0" fontId="37" fillId="4" borderId="0" xfId="0" applyFont="1" applyFill="1"/>
    <xf numFmtId="0" fontId="0" fillId="4" borderId="0" xfId="0" applyFill="1" applyBorder="1"/>
    <xf numFmtId="0" fontId="73" fillId="4" borderId="0" xfId="0" applyFont="1" applyFill="1" applyBorder="1" applyAlignment="1">
      <alignment vertical="center" wrapText="1"/>
    </xf>
    <xf numFmtId="0" fontId="73" fillId="0" borderId="2" xfId="0" applyFont="1" applyBorder="1" applyAlignment="1">
      <alignment vertical="center" wrapText="1"/>
    </xf>
    <xf numFmtId="0" fontId="37" fillId="4" borderId="0" xfId="0" applyFont="1" applyFill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14" fillId="0" borderId="0" xfId="0" applyFont="1" applyFill="1" applyBorder="1" applyAlignment="1"/>
    <xf numFmtId="0" fontId="74" fillId="0" borderId="0" xfId="0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vertical="center" wrapText="1"/>
    </xf>
    <xf numFmtId="0" fontId="17" fillId="0" borderId="0" xfId="0" applyFont="1" applyAlignment="1">
      <alignment horizontal="center"/>
    </xf>
    <xf numFmtId="43" fontId="9" fillId="0" borderId="0" xfId="1" applyFont="1"/>
    <xf numFmtId="43" fontId="9" fillId="0" borderId="0" xfId="0" applyNumberFormat="1" applyFont="1"/>
    <xf numFmtId="0" fontId="76" fillId="0" borderId="41" xfId="0" applyFont="1" applyBorder="1" applyAlignment="1"/>
    <xf numFmtId="0" fontId="76" fillId="0" borderId="42" xfId="0" applyFont="1" applyBorder="1" applyAlignment="1"/>
    <xf numFmtId="0" fontId="76" fillId="0" borderId="0" xfId="0" applyFont="1" applyBorder="1" applyAlignment="1"/>
    <xf numFmtId="0" fontId="76" fillId="0" borderId="0" xfId="0" applyNumberFormat="1" applyFont="1" applyAlignment="1"/>
    <xf numFmtId="0" fontId="0" fillId="0" borderId="0" xfId="0" applyFont="1" applyAlignment="1">
      <alignment vertical="top" wrapText="1"/>
    </xf>
    <xf numFmtId="0" fontId="77" fillId="0" borderId="0" xfId="0" applyNumberFormat="1" applyFont="1" applyBorder="1" applyAlignment="1">
      <alignment vertical="center"/>
    </xf>
    <xf numFmtId="0" fontId="71" fillId="0" borderId="0" xfId="0" applyFont="1" applyBorder="1" applyAlignment="1"/>
    <xf numFmtId="0" fontId="78" fillId="0" borderId="0" xfId="0" applyNumberFormat="1" applyFont="1" applyAlignment="1"/>
    <xf numFmtId="0" fontId="53" fillId="0" borderId="0" xfId="0" applyFont="1" applyAlignment="1">
      <alignment vertical="top" wrapText="1"/>
    </xf>
    <xf numFmtId="0" fontId="2" fillId="4" borderId="0" xfId="0" applyFont="1" applyFill="1"/>
    <xf numFmtId="171" fontId="0" fillId="0" borderId="0" xfId="0" applyNumberFormat="1"/>
    <xf numFmtId="0" fontId="69" fillId="0" borderId="0" xfId="0" applyFont="1"/>
    <xf numFmtId="0" fontId="26" fillId="0" borderId="0" xfId="0" applyFont="1"/>
    <xf numFmtId="0" fontId="31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43" fontId="57" fillId="0" borderId="0" xfId="1" applyFont="1"/>
    <xf numFmtId="43" fontId="18" fillId="0" borderId="0" xfId="1" applyFont="1"/>
    <xf numFmtId="0" fontId="11" fillId="4" borderId="2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  <xf numFmtId="168" fontId="11" fillId="4" borderId="1" xfId="0" applyNumberFormat="1" applyFont="1" applyFill="1" applyBorder="1"/>
    <xf numFmtId="43" fontId="11" fillId="16" borderId="29" xfId="1" applyFont="1" applyFill="1" applyBorder="1"/>
    <xf numFmtId="168" fontId="11" fillId="4" borderId="3" xfId="0" applyNumberFormat="1" applyFont="1" applyFill="1" applyBorder="1"/>
    <xf numFmtId="43" fontId="2" fillId="0" borderId="0" xfId="1" applyFont="1"/>
    <xf numFmtId="43" fontId="2" fillId="0" borderId="0" xfId="0" applyNumberFormat="1" applyFont="1"/>
    <xf numFmtId="43" fontId="57" fillId="0" borderId="0" xfId="0" applyNumberFormat="1" applyFont="1"/>
    <xf numFmtId="43" fontId="11" fillId="5" borderId="38" xfId="0" applyNumberFormat="1" applyFont="1" applyFill="1" applyBorder="1"/>
    <xf numFmtId="43" fontId="35" fillId="4" borderId="17" xfId="5" applyFont="1" applyFill="1" applyBorder="1" applyAlignment="1">
      <alignment horizontal="center" vertical="center" wrapText="1"/>
    </xf>
    <xf numFmtId="43" fontId="0" fillId="4" borderId="2" xfId="0" applyNumberFormat="1" applyFont="1" applyFill="1" applyBorder="1"/>
    <xf numFmtId="168" fontId="11" fillId="4" borderId="29" xfId="0" applyNumberFormat="1" applyFont="1" applyFill="1" applyBorder="1"/>
    <xf numFmtId="0" fontId="51" fillId="4" borderId="29" xfId="0" applyFont="1" applyFill="1" applyBorder="1" applyAlignment="1">
      <alignment horizontal="center" vertical="center"/>
    </xf>
    <xf numFmtId="43" fontId="18" fillId="4" borderId="29" xfId="0" applyNumberFormat="1" applyFont="1" applyFill="1" applyBorder="1"/>
    <xf numFmtId="172" fontId="0" fillId="0" borderId="0" xfId="0" applyNumberFormat="1"/>
    <xf numFmtId="0" fontId="32" fillId="4" borderId="4" xfId="0" applyFont="1" applyFill="1" applyBorder="1" applyAlignment="1">
      <alignment horizontal="left" vertical="center" wrapText="1"/>
    </xf>
    <xf numFmtId="0" fontId="33" fillId="4" borderId="4" xfId="0" applyFont="1" applyFill="1" applyBorder="1" applyAlignment="1">
      <alignment horizontal="left" vertical="center" wrapText="1"/>
    </xf>
    <xf numFmtId="0" fontId="32" fillId="4" borderId="10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 shrinkToFit="1"/>
    </xf>
    <xf numFmtId="0" fontId="31" fillId="0" borderId="4" xfId="0" applyFont="1" applyBorder="1" applyAlignment="1">
      <alignment vertical="center" wrapText="1" shrinkToFit="1"/>
    </xf>
    <xf numFmtId="0" fontId="35" fillId="0" borderId="4" xfId="0" applyFont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 shrinkToFit="1"/>
    </xf>
    <xf numFmtId="0" fontId="31" fillId="0" borderId="4" xfId="0" applyFont="1" applyBorder="1" applyAlignment="1">
      <alignment horizontal="left" vertical="center" wrapText="1"/>
    </xf>
    <xf numFmtId="0" fontId="31" fillId="13" borderId="4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vertical="center" wrapText="1"/>
    </xf>
    <xf numFmtId="0" fontId="33" fillId="0" borderId="17" xfId="0" applyFont="1" applyBorder="1" applyAlignment="1">
      <alignment vertical="center" wrapText="1"/>
    </xf>
    <xf numFmtId="0" fontId="32" fillId="0" borderId="17" xfId="0" applyFont="1" applyFill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2" fillId="4" borderId="51" xfId="0" applyFont="1" applyFill="1" applyBorder="1" applyAlignment="1">
      <alignment horizontal="left" vertical="center" wrapText="1"/>
    </xf>
    <xf numFmtId="0" fontId="32" fillId="4" borderId="52" xfId="0" applyFont="1" applyFill="1" applyBorder="1" applyAlignment="1">
      <alignment horizontal="left" vertical="center" wrapText="1"/>
    </xf>
    <xf numFmtId="0" fontId="36" fillId="0" borderId="0" xfId="0" applyFont="1" applyFill="1" applyBorder="1"/>
    <xf numFmtId="0" fontId="31" fillId="4" borderId="51" xfId="0" applyFont="1" applyFill="1" applyBorder="1" applyAlignment="1">
      <alignment horizontal="left" vertical="center" wrapText="1"/>
    </xf>
    <xf numFmtId="43" fontId="35" fillId="0" borderId="52" xfId="5" applyFont="1" applyFill="1" applyBorder="1" applyAlignment="1">
      <alignment horizontal="center" vertical="center"/>
    </xf>
    <xf numFmtId="43" fontId="35" fillId="0" borderId="40" xfId="5" applyFont="1" applyFill="1" applyBorder="1" applyAlignment="1">
      <alignment horizontal="center" vertical="center"/>
    </xf>
    <xf numFmtId="0" fontId="32" fillId="4" borderId="57" xfId="0" applyFont="1" applyFill="1" applyBorder="1" applyAlignment="1">
      <alignment horizontal="left" vertical="center" wrapText="1"/>
    </xf>
    <xf numFmtId="9" fontId="31" fillId="0" borderId="51" xfId="0" applyNumberFormat="1" applyFont="1" applyBorder="1" applyAlignment="1">
      <alignment horizontal="left" vertical="center" wrapText="1"/>
    </xf>
    <xf numFmtId="168" fontId="31" fillId="0" borderId="52" xfId="6" applyFont="1" applyFill="1" applyBorder="1" applyAlignment="1">
      <alignment horizontal="center" vertical="center" wrapText="1" shrinkToFit="1"/>
    </xf>
    <xf numFmtId="168" fontId="35" fillId="0" borderId="52" xfId="6" applyFont="1" applyFill="1" applyBorder="1" applyAlignment="1">
      <alignment horizontal="center" vertical="center" wrapText="1" shrinkToFit="1"/>
    </xf>
    <xf numFmtId="0" fontId="31" fillId="0" borderId="51" xfId="0" applyFont="1" applyBorder="1" applyAlignment="1">
      <alignment horizontal="left" vertical="center" wrapText="1" shrinkToFit="1"/>
    </xf>
    <xf numFmtId="0" fontId="31" fillId="0" borderId="51" xfId="0" applyFont="1" applyBorder="1" applyAlignment="1">
      <alignment horizontal="left" vertical="center" wrapText="1"/>
    </xf>
    <xf numFmtId="0" fontId="40" fillId="0" borderId="51" xfId="0" applyFont="1" applyFill="1" applyBorder="1" applyAlignment="1">
      <alignment horizontal="left" vertical="center" wrapText="1"/>
    </xf>
    <xf numFmtId="0" fontId="33" fillId="0" borderId="51" xfId="0" applyFont="1" applyBorder="1" applyAlignment="1">
      <alignment horizontal="left" vertical="center" wrapText="1"/>
    </xf>
    <xf numFmtId="0" fontId="33" fillId="13" borderId="51" xfId="0" applyFont="1" applyFill="1" applyBorder="1" applyAlignment="1">
      <alignment horizontal="left" vertical="center" wrapText="1"/>
    </xf>
    <xf numFmtId="0" fontId="31" fillId="13" borderId="0" xfId="0" applyFont="1" applyFill="1" applyBorder="1"/>
    <xf numFmtId="43" fontId="35" fillId="13" borderId="52" xfId="5" applyFont="1" applyFill="1" applyBorder="1" applyAlignment="1">
      <alignment horizontal="center" vertical="center"/>
    </xf>
    <xf numFmtId="0" fontId="32" fillId="4" borderId="50" xfId="0" applyFont="1" applyFill="1" applyBorder="1" applyAlignment="1">
      <alignment horizontal="left" vertical="center" wrapText="1"/>
    </xf>
    <xf numFmtId="0" fontId="31" fillId="0" borderId="51" xfId="0" applyFont="1" applyBorder="1" applyAlignment="1">
      <alignment vertical="center" wrapText="1"/>
    </xf>
    <xf numFmtId="43" fontId="35" fillId="0" borderId="39" xfId="5" applyFont="1" applyFill="1" applyBorder="1" applyAlignment="1">
      <alignment horizontal="center" vertical="center"/>
    </xf>
    <xf numFmtId="0" fontId="33" fillId="0" borderId="50" xfId="0" applyFont="1" applyBorder="1" applyAlignment="1">
      <alignment vertical="center" wrapText="1"/>
    </xf>
    <xf numFmtId="0" fontId="31" fillId="0" borderId="0" xfId="0" applyFont="1" applyFill="1" applyBorder="1"/>
    <xf numFmtId="0" fontId="35" fillId="0" borderId="51" xfId="0" applyFont="1" applyBorder="1" applyAlignment="1">
      <alignment horizontal="left" vertical="center" wrapText="1"/>
    </xf>
    <xf numFmtId="0" fontId="32" fillId="0" borderId="51" xfId="0" applyFont="1" applyFill="1" applyBorder="1" applyAlignment="1">
      <alignment horizontal="left" vertical="center" wrapText="1"/>
    </xf>
    <xf numFmtId="0" fontId="32" fillId="0" borderId="52" xfId="0" applyFont="1" applyFill="1" applyBorder="1" applyAlignment="1">
      <alignment vertical="center"/>
    </xf>
    <xf numFmtId="0" fontId="42" fillId="0" borderId="0" xfId="0" applyFont="1" applyBorder="1" applyAlignment="1">
      <alignment vertical="center"/>
    </xf>
    <xf numFmtId="43" fontId="35" fillId="0" borderId="60" xfId="5" applyFont="1" applyFill="1" applyBorder="1" applyAlignment="1">
      <alignment horizontal="center" vertical="center" wrapText="1"/>
    </xf>
    <xf numFmtId="0" fontId="33" fillId="0" borderId="57" xfId="0" applyFont="1" applyBorder="1" applyAlignment="1">
      <alignment horizontal="left" vertical="center" wrapText="1"/>
    </xf>
    <xf numFmtId="43" fontId="35" fillId="0" borderId="61" xfId="5" applyFont="1" applyFill="1" applyBorder="1" applyAlignment="1">
      <alignment horizontal="center" vertical="center"/>
    </xf>
    <xf numFmtId="43" fontId="35" fillId="0" borderId="62" xfId="5" applyFont="1" applyFill="1" applyBorder="1" applyAlignment="1">
      <alignment horizontal="center" vertical="center"/>
    </xf>
    <xf numFmtId="0" fontId="31" fillId="0" borderId="63" xfId="0" applyFont="1" applyBorder="1"/>
    <xf numFmtId="43" fontId="59" fillId="0" borderId="0" xfId="0" applyNumberFormat="1" applyFont="1"/>
    <xf numFmtId="43" fontId="19" fillId="0" borderId="0" xfId="0" applyNumberFormat="1" applyFont="1"/>
    <xf numFmtId="43" fontId="12" fillId="0" borderId="2" xfId="0" applyNumberFormat="1" applyFont="1" applyFill="1" applyBorder="1"/>
    <xf numFmtId="43" fontId="12" fillId="0" borderId="29" xfId="1" applyFont="1" applyBorder="1"/>
    <xf numFmtId="0" fontId="82" fillId="0" borderId="2" xfId="0" applyFont="1" applyFill="1" applyBorder="1" applyAlignment="1">
      <alignment horizontal="left" vertical="center" wrapText="1"/>
    </xf>
    <xf numFmtId="0" fontId="83" fillId="19" borderId="2" xfId="0" applyFont="1" applyFill="1" applyBorder="1" applyAlignment="1">
      <alignment horizontal="center" vertical="center"/>
    </xf>
    <xf numFmtId="0" fontId="86" fillId="0" borderId="2" xfId="0" applyFont="1" applyFill="1" applyBorder="1" applyAlignment="1">
      <alignment horizontal="left" vertical="center" wrapText="1"/>
    </xf>
    <xf numFmtId="0" fontId="87" fillId="6" borderId="2" xfId="0" applyFont="1" applyFill="1" applyBorder="1" applyAlignment="1">
      <alignment horizontal="center" vertical="center"/>
    </xf>
    <xf numFmtId="43" fontId="88" fillId="0" borderId="2" xfId="0" applyNumberFormat="1" applyFont="1" applyFill="1" applyBorder="1" applyAlignment="1">
      <alignment horizontal="center" vertical="center"/>
    </xf>
    <xf numFmtId="43" fontId="84" fillId="0" borderId="2" xfId="0" applyNumberFormat="1" applyFont="1" applyFill="1" applyBorder="1" applyAlignment="1">
      <alignment horizontal="center" vertical="center"/>
    </xf>
    <xf numFmtId="0" fontId="87" fillId="0" borderId="2" xfId="0" applyFont="1" applyBorder="1" applyAlignment="1">
      <alignment horizontal="center" vertical="center" wrapText="1"/>
    </xf>
    <xf numFmtId="0" fontId="66" fillId="0" borderId="0" xfId="0" applyFont="1" applyFill="1" applyAlignment="1">
      <alignment horizontal="center" vertical="center"/>
    </xf>
    <xf numFmtId="0" fontId="86" fillId="0" borderId="2" xfId="0" applyFont="1" applyBorder="1" applyAlignment="1">
      <alignment horizontal="left" vertical="center" wrapText="1"/>
    </xf>
    <xf numFmtId="0" fontId="87" fillId="0" borderId="2" xfId="0" applyFont="1" applyBorder="1" applyAlignment="1">
      <alignment horizontal="center" vertical="center"/>
    </xf>
    <xf numFmtId="0" fontId="87" fillId="6" borderId="2" xfId="0" applyFont="1" applyFill="1" applyBorder="1" applyAlignment="1">
      <alignment horizontal="center" vertical="center" wrapText="1"/>
    </xf>
    <xf numFmtId="0" fontId="87" fillId="4" borderId="2" xfId="0" applyFont="1" applyFill="1" applyBorder="1" applyAlignment="1">
      <alignment horizontal="center" vertical="center" wrapText="1"/>
    </xf>
    <xf numFmtId="4" fontId="87" fillId="0" borderId="2" xfId="0" applyNumberFormat="1" applyFont="1" applyBorder="1" applyAlignment="1">
      <alignment horizontal="center" vertical="center"/>
    </xf>
    <xf numFmtId="170" fontId="83" fillId="4" borderId="2" xfId="0" applyNumberFormat="1" applyFont="1" applyFill="1" applyBorder="1" applyAlignment="1">
      <alignment horizontal="center" vertical="center"/>
    </xf>
    <xf numFmtId="43" fontId="83" fillId="0" borderId="2" xfId="5" applyFont="1" applyBorder="1" applyAlignment="1">
      <alignment horizontal="center" vertical="center"/>
    </xf>
    <xf numFmtId="0" fontId="87" fillId="0" borderId="2" xfId="0" applyFont="1" applyFill="1" applyBorder="1" applyAlignment="1">
      <alignment horizontal="center" vertical="center"/>
    </xf>
    <xf numFmtId="43" fontId="87" fillId="0" borderId="2" xfId="1" applyFont="1" applyBorder="1" applyAlignment="1">
      <alignment horizontal="center" vertical="center"/>
    </xf>
    <xf numFmtId="0" fontId="86" fillId="0" borderId="2" xfId="0" applyFont="1" applyBorder="1" applyAlignment="1">
      <alignment horizontal="center" vertical="center" wrapText="1"/>
    </xf>
    <xf numFmtId="0" fontId="82" fillId="0" borderId="2" xfId="0" applyFont="1" applyBorder="1" applyAlignment="1">
      <alignment horizontal="left" vertical="center" wrapText="1"/>
    </xf>
    <xf numFmtId="0" fontId="87" fillId="0" borderId="2" xfId="0" applyFont="1" applyFill="1" applyBorder="1" applyAlignment="1">
      <alignment horizontal="center" vertical="center" wrapText="1"/>
    </xf>
    <xf numFmtId="0" fontId="87" fillId="4" borderId="2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86" fillId="6" borderId="2" xfId="0" applyFont="1" applyFill="1" applyBorder="1" applyAlignment="1">
      <alignment horizontal="center" vertical="center"/>
    </xf>
    <xf numFmtId="0" fontId="83" fillId="6" borderId="2" xfId="0" applyFont="1" applyFill="1" applyBorder="1" applyAlignment="1">
      <alignment horizontal="center" vertical="center"/>
    </xf>
    <xf numFmtId="0" fontId="86" fillId="6" borderId="2" xfId="0" applyFont="1" applyFill="1" applyBorder="1" applyAlignment="1">
      <alignment horizontal="center" vertical="center" wrapText="1"/>
    </xf>
    <xf numFmtId="0" fontId="83" fillId="6" borderId="2" xfId="0" applyFont="1" applyFill="1" applyBorder="1" applyAlignment="1">
      <alignment horizontal="center" vertical="center" wrapText="1"/>
    </xf>
    <xf numFmtId="0" fontId="89" fillId="6" borderId="2" xfId="0" applyFont="1" applyFill="1" applyBorder="1" applyAlignment="1">
      <alignment horizontal="center" vertical="center" wrapText="1"/>
    </xf>
    <xf numFmtId="43" fontId="87" fillId="0" borderId="2" xfId="1" applyFont="1" applyBorder="1" applyAlignment="1">
      <alignment horizontal="center" vertical="center" wrapText="1"/>
    </xf>
    <xf numFmtId="170" fontId="83" fillId="4" borderId="2" xfId="0" applyNumberFormat="1" applyFont="1" applyFill="1" applyBorder="1" applyAlignment="1">
      <alignment horizontal="center" vertical="center" wrapText="1"/>
    </xf>
    <xf numFmtId="43" fontId="83" fillId="0" borderId="2" xfId="5" applyFont="1" applyBorder="1" applyAlignment="1">
      <alignment horizontal="center" vertical="center" wrapText="1"/>
    </xf>
    <xf numFmtId="43" fontId="87" fillId="0" borderId="2" xfId="1" applyFont="1" applyFill="1" applyBorder="1" applyAlignment="1">
      <alignment horizontal="center" vertical="center" wrapText="1"/>
    </xf>
    <xf numFmtId="0" fontId="86" fillId="4" borderId="2" xfId="0" applyFont="1" applyFill="1" applyBorder="1" applyAlignment="1">
      <alignment horizontal="left" vertical="center" wrapText="1"/>
    </xf>
    <xf numFmtId="0" fontId="80" fillId="6" borderId="2" xfId="0" applyFont="1" applyFill="1" applyBorder="1" applyAlignment="1">
      <alignment horizontal="center" vertical="center" wrapText="1"/>
    </xf>
    <xf numFmtId="0" fontId="88" fillId="19" borderId="2" xfId="0" applyFont="1" applyFill="1" applyBorder="1" applyAlignment="1">
      <alignment horizontal="left" vertical="center" wrapText="1"/>
    </xf>
    <xf numFmtId="0" fontId="86" fillId="19" borderId="2" xfId="0" applyFont="1" applyFill="1" applyBorder="1" applyAlignment="1">
      <alignment horizontal="center" vertical="center" wrapText="1"/>
    </xf>
    <xf numFmtId="0" fontId="86" fillId="19" borderId="2" xfId="0" applyFont="1" applyFill="1" applyBorder="1" applyAlignment="1">
      <alignment horizontal="center" vertical="center"/>
    </xf>
    <xf numFmtId="0" fontId="83" fillId="19" borderId="2" xfId="0" applyFont="1" applyFill="1" applyBorder="1" applyAlignment="1">
      <alignment horizontal="center" vertical="center" wrapText="1"/>
    </xf>
    <xf numFmtId="0" fontId="80" fillId="19" borderId="2" xfId="0" applyFont="1" applyFill="1" applyBorder="1" applyAlignment="1">
      <alignment horizontal="center" vertical="center" wrapText="1"/>
    </xf>
    <xf numFmtId="43" fontId="87" fillId="19" borderId="2" xfId="1" applyFont="1" applyFill="1" applyBorder="1" applyAlignment="1">
      <alignment horizontal="center" vertical="center" wrapText="1"/>
    </xf>
    <xf numFmtId="170" fontId="83" fillId="19" borderId="2" xfId="0" applyNumberFormat="1" applyFont="1" applyFill="1" applyBorder="1" applyAlignment="1">
      <alignment horizontal="center" vertical="center" wrapText="1"/>
    </xf>
    <xf numFmtId="43" fontId="83" fillId="19" borderId="2" xfId="5" applyFont="1" applyFill="1" applyBorder="1" applyAlignment="1">
      <alignment horizontal="center" vertical="center" wrapText="1"/>
    </xf>
    <xf numFmtId="0" fontId="90" fillId="0" borderId="2" xfId="0" applyFont="1" applyBorder="1" applyAlignment="1">
      <alignment horizontal="left" vertical="center" wrapText="1"/>
    </xf>
    <xf numFmtId="170" fontId="83" fillId="0" borderId="2" xfId="0" applyNumberFormat="1" applyFont="1" applyFill="1" applyBorder="1" applyAlignment="1">
      <alignment horizontal="center" vertical="center" wrapText="1"/>
    </xf>
    <xf numFmtId="43" fontId="83" fillId="0" borderId="2" xfId="5" applyFont="1" applyFill="1" applyBorder="1" applyAlignment="1">
      <alignment horizontal="center" vertical="center" wrapText="1"/>
    </xf>
    <xf numFmtId="0" fontId="86" fillId="0" borderId="2" xfId="0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left" vertical="center" wrapText="1"/>
    </xf>
    <xf numFmtId="0" fontId="85" fillId="0" borderId="2" xfId="0" applyFont="1" applyBorder="1" applyAlignment="1">
      <alignment horizontal="left" vertical="center" wrapText="1"/>
    </xf>
    <xf numFmtId="0" fontId="81" fillId="0" borderId="2" xfId="0" applyFont="1" applyFill="1" applyBorder="1" applyAlignment="1">
      <alignment horizontal="left" vertical="center" wrapText="1"/>
    </xf>
    <xf numFmtId="43" fontId="88" fillId="0" borderId="2" xfId="1" applyFont="1" applyBorder="1" applyAlignment="1">
      <alignment horizontal="center" vertical="center" wrapText="1"/>
    </xf>
    <xf numFmtId="170" fontId="84" fillId="4" borderId="2" xfId="0" applyNumberFormat="1" applyFont="1" applyFill="1" applyBorder="1" applyAlignment="1">
      <alignment horizontal="center" vertical="center" wrapText="1"/>
    </xf>
    <xf numFmtId="43" fontId="84" fillId="0" borderId="2" xfId="5" applyFont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center" vertical="center" wrapText="1"/>
    </xf>
    <xf numFmtId="0" fontId="81" fillId="0" borderId="2" xfId="0" applyFont="1" applyBorder="1" applyAlignment="1">
      <alignment horizontal="left" vertical="center" wrapText="1"/>
    </xf>
    <xf numFmtId="0" fontId="81" fillId="0" borderId="2" xfId="0" applyFont="1" applyFill="1" applyBorder="1" applyAlignment="1">
      <alignment horizontal="center" vertical="center" wrapText="1"/>
    </xf>
    <xf numFmtId="170" fontId="81" fillId="4" borderId="2" xfId="0" applyNumberFormat="1" applyFont="1" applyFill="1" applyBorder="1" applyAlignment="1">
      <alignment horizontal="center" vertical="center" wrapText="1"/>
    </xf>
    <xf numFmtId="0" fontId="85" fillId="0" borderId="2" xfId="0" applyFont="1" applyBorder="1" applyAlignment="1">
      <alignment horizontal="center" vertical="center" wrapText="1"/>
    </xf>
    <xf numFmtId="170" fontId="82" fillId="4" borderId="2" xfId="0" applyNumberFormat="1" applyFont="1" applyFill="1" applyBorder="1" applyAlignment="1">
      <alignment horizontal="center" vertical="center" wrapText="1"/>
    </xf>
    <xf numFmtId="0" fontId="87" fillId="0" borderId="2" xfId="0" applyFont="1" applyBorder="1" applyAlignment="1">
      <alignment horizontal="left" vertical="center" wrapText="1"/>
    </xf>
    <xf numFmtId="170" fontId="87" fillId="4" borderId="2" xfId="0" applyNumberFormat="1" applyFont="1" applyFill="1" applyBorder="1" applyAlignment="1">
      <alignment horizontal="center" vertical="center" wrapText="1"/>
    </xf>
    <xf numFmtId="0" fontId="80" fillId="0" borderId="2" xfId="0" applyFont="1" applyFill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43" fontId="87" fillId="0" borderId="2" xfId="1" applyFont="1" applyBorder="1" applyAlignment="1">
      <alignment horizontal="right" vertical="center" wrapText="1"/>
    </xf>
    <xf numFmtId="0" fontId="87" fillId="4" borderId="2" xfId="0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vertical="center"/>
    </xf>
    <xf numFmtId="0" fontId="67" fillId="0" borderId="0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left" vertical="center" wrapText="1"/>
    </xf>
    <xf numFmtId="0" fontId="33" fillId="4" borderId="57" xfId="0" applyFont="1" applyFill="1" applyBorder="1" applyAlignment="1">
      <alignment horizontal="left" vertical="center" wrapText="1"/>
    </xf>
    <xf numFmtId="0" fontId="91" fillId="4" borderId="15" xfId="0" applyFont="1" applyFill="1" applyBorder="1" applyAlignment="1">
      <alignment horizontal="center" vertical="center"/>
    </xf>
    <xf numFmtId="0" fontId="72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/>
    </xf>
    <xf numFmtId="0" fontId="72" fillId="4" borderId="2" xfId="0" applyFont="1" applyFill="1" applyBorder="1" applyAlignment="1">
      <alignment vertical="center" wrapText="1"/>
    </xf>
    <xf numFmtId="0" fontId="70" fillId="2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3" fontId="31" fillId="4" borderId="2" xfId="0" applyNumberFormat="1" applyFont="1" applyFill="1" applyBorder="1" applyAlignment="1">
      <alignment horizontal="center" vertical="center"/>
    </xf>
    <xf numFmtId="2" fontId="33" fillId="4" borderId="2" xfId="0" applyNumberFormat="1" applyFont="1" applyFill="1" applyBorder="1" applyAlignment="1">
      <alignment vertical="center" wrapText="1"/>
    </xf>
    <xf numFmtId="0" fontId="35" fillId="4" borderId="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41" fillId="4" borderId="2" xfId="0" applyFont="1" applyFill="1" applyBorder="1"/>
    <xf numFmtId="0" fontId="92" fillId="4" borderId="2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horizontal="center"/>
    </xf>
    <xf numFmtId="0" fontId="35" fillId="4" borderId="2" xfId="0" applyFont="1" applyFill="1" applyBorder="1"/>
    <xf numFmtId="0" fontId="41" fillId="0" borderId="2" xfId="0" applyFont="1" applyFill="1" applyBorder="1" applyAlignment="1">
      <alignment vertical="center" wrapText="1"/>
    </xf>
    <xf numFmtId="0" fontId="72" fillId="2" borderId="2" xfId="0" applyFont="1" applyFill="1" applyBorder="1" applyAlignment="1">
      <alignment vertical="center" wrapText="1"/>
    </xf>
    <xf numFmtId="0" fontId="41" fillId="0" borderId="2" xfId="0" applyFont="1" applyBorder="1"/>
    <xf numFmtId="0" fontId="32" fillId="0" borderId="2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vertical="center" wrapText="1"/>
    </xf>
    <xf numFmtId="0" fontId="31" fillId="0" borderId="2" xfId="0" applyFont="1" applyBorder="1" applyAlignment="1">
      <alignment wrapText="1"/>
    </xf>
    <xf numFmtId="3" fontId="35" fillId="0" borderId="2" xfId="0" applyNumberFormat="1" applyFont="1" applyFill="1" applyBorder="1" applyAlignment="1">
      <alignment horizontal="center" vertical="center" wrapText="1"/>
    </xf>
    <xf numFmtId="43" fontId="12" fillId="0" borderId="0" xfId="1" applyFont="1"/>
    <xf numFmtId="0" fontId="35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94" fillId="0" borderId="2" xfId="0" applyFont="1" applyBorder="1" applyAlignment="1">
      <alignment vertical="center" wrapText="1"/>
    </xf>
    <xf numFmtId="0" fontId="95" fillId="17" borderId="2" xfId="0" applyFont="1" applyFill="1" applyBorder="1" applyAlignment="1">
      <alignment vertical="center" wrapText="1"/>
    </xf>
    <xf numFmtId="43" fontId="94" fillId="0" borderId="2" xfId="0" applyNumberFormat="1" applyFont="1" applyBorder="1" applyAlignment="1">
      <alignment horizontal="center" vertical="center"/>
    </xf>
    <xf numFmtId="170" fontId="94" fillId="4" borderId="2" xfId="0" applyNumberFormat="1" applyFont="1" applyFill="1" applyBorder="1" applyAlignment="1">
      <alignment horizontal="left" vertical="center"/>
    </xf>
    <xf numFmtId="43" fontId="94" fillId="0" borderId="2" xfId="5" applyFont="1" applyBorder="1" applyAlignment="1">
      <alignment horizontal="right" vertical="center"/>
    </xf>
    <xf numFmtId="0" fontId="94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vertical="center"/>
    </xf>
    <xf numFmtId="0" fontId="35" fillId="2" borderId="2" xfId="0" applyFont="1" applyFill="1" applyBorder="1" applyAlignment="1">
      <alignment horizontal="center" vertical="center" wrapText="1"/>
    </xf>
    <xf numFmtId="0" fontId="32" fillId="0" borderId="2" xfId="0" applyFont="1" applyBorder="1"/>
    <xf numFmtId="43" fontId="35" fillId="0" borderId="2" xfId="0" applyNumberFormat="1" applyFont="1" applyBorder="1" applyAlignment="1">
      <alignment horizontal="center" vertical="center"/>
    </xf>
    <xf numFmtId="170" fontId="35" fillId="4" borderId="2" xfId="0" applyNumberFormat="1" applyFont="1" applyFill="1" applyBorder="1" applyAlignment="1">
      <alignment horizontal="left" vertical="center"/>
    </xf>
    <xf numFmtId="43" fontId="35" fillId="0" borderId="2" xfId="5" applyFont="1" applyBorder="1" applyAlignment="1">
      <alignment horizontal="right" vertical="center"/>
    </xf>
    <xf numFmtId="0" fontId="35" fillId="4" borderId="2" xfId="0" applyFont="1" applyFill="1" applyBorder="1" applyAlignment="1">
      <alignment horizontal="left" vertical="center" wrapText="1"/>
    </xf>
    <xf numFmtId="43" fontId="32" fillId="0" borderId="2" xfId="0" applyNumberFormat="1" applyFont="1" applyBorder="1" applyAlignment="1">
      <alignment horizontal="center" vertical="center"/>
    </xf>
    <xf numFmtId="170" fontId="32" fillId="4" borderId="2" xfId="0" applyNumberFormat="1" applyFont="1" applyFill="1" applyBorder="1" applyAlignment="1">
      <alignment horizontal="left" vertical="center"/>
    </xf>
    <xf numFmtId="43" fontId="32" fillId="0" borderId="2" xfId="5" applyFont="1" applyBorder="1" applyAlignment="1">
      <alignment horizontal="right" vertical="center"/>
    </xf>
    <xf numFmtId="0" fontId="35" fillId="0" borderId="2" xfId="0" applyFont="1" applyBorder="1" applyAlignment="1">
      <alignment horizontal="center"/>
    </xf>
    <xf numFmtId="0" fontId="35" fillId="0" borderId="2" xfId="0" applyFont="1" applyBorder="1"/>
    <xf numFmtId="4" fontId="35" fillId="0" borderId="2" xfId="0" applyNumberFormat="1" applyFont="1" applyBorder="1" applyAlignment="1">
      <alignment horizontal="center" vertical="center"/>
    </xf>
    <xf numFmtId="170" fontId="35" fillId="0" borderId="2" xfId="0" applyNumberFormat="1" applyFont="1" applyBorder="1" applyAlignment="1">
      <alignment horizontal="left" vertical="center"/>
    </xf>
    <xf numFmtId="43" fontId="35" fillId="0" borderId="2" xfId="5" applyFont="1" applyFill="1" applyBorder="1" applyAlignment="1">
      <alignment horizontal="right" vertical="center"/>
    </xf>
    <xf numFmtId="4" fontId="35" fillId="0" borderId="1" xfId="0" applyNumberFormat="1" applyFont="1" applyBorder="1" applyAlignment="1">
      <alignment horizontal="center" vertical="center"/>
    </xf>
    <xf numFmtId="170" fontId="41" fillId="4" borderId="2" xfId="0" applyNumberFormat="1" applyFont="1" applyFill="1" applyBorder="1" applyAlignment="1">
      <alignment horizontal="left" vertical="center"/>
    </xf>
    <xf numFmtId="43" fontId="41" fillId="0" borderId="2" xfId="5" applyFont="1" applyBorder="1" applyAlignment="1">
      <alignment horizontal="right" vertical="center"/>
    </xf>
    <xf numFmtId="0" fontId="70" fillId="0" borderId="2" xfId="0" applyFont="1" applyBorder="1" applyAlignment="1">
      <alignment horizontal="center" vertical="center" wrapText="1"/>
    </xf>
    <xf numFmtId="0" fontId="96" fillId="2" borderId="1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vertical="center" wrapText="1"/>
    </xf>
    <xf numFmtId="0" fontId="35" fillId="0" borderId="3" xfId="0" applyFont="1" applyFill="1" applyBorder="1" applyAlignment="1">
      <alignment vertical="center" wrapText="1"/>
    </xf>
    <xf numFmtId="3" fontId="35" fillId="0" borderId="3" xfId="0" applyNumberFormat="1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center" vertical="center"/>
    </xf>
    <xf numFmtId="3" fontId="35" fillId="2" borderId="3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43" fontId="35" fillId="4" borderId="11" xfId="5" applyFont="1" applyFill="1" applyBorder="1" applyAlignment="1">
      <alignment horizontal="center" vertical="center"/>
    </xf>
    <xf numFmtId="43" fontId="35" fillId="4" borderId="3" xfId="5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3" fontId="35" fillId="0" borderId="2" xfId="0" applyNumberFormat="1" applyFont="1" applyFill="1" applyBorder="1" applyAlignment="1">
      <alignment horizontal="left" vertical="center" wrapText="1"/>
    </xf>
    <xf numFmtId="3" fontId="35" fillId="4" borderId="2" xfId="0" applyNumberFormat="1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3" fontId="35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vertical="center" wrapText="1"/>
    </xf>
    <xf numFmtId="3" fontId="33" fillId="0" borderId="2" xfId="0" applyNumberFormat="1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0" fontId="35" fillId="0" borderId="2" xfId="0" applyFont="1" applyFill="1" applyBorder="1"/>
    <xf numFmtId="0" fontId="35" fillId="2" borderId="2" xfId="0" applyFont="1" applyFill="1" applyBorder="1" applyAlignment="1">
      <alignment vertical="center"/>
    </xf>
    <xf numFmtId="43" fontId="32" fillId="0" borderId="6" xfId="0" applyNumberFormat="1" applyFont="1" applyFill="1" applyBorder="1" applyAlignment="1">
      <alignment horizontal="center" vertical="center"/>
    </xf>
    <xf numFmtId="43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/>
    </xf>
    <xf numFmtId="0" fontId="35" fillId="0" borderId="1" xfId="0" applyFont="1" applyFill="1" applyBorder="1"/>
    <xf numFmtId="0" fontId="35" fillId="2" borderId="2" xfId="0" applyFont="1" applyFill="1" applyBorder="1"/>
    <xf numFmtId="0" fontId="35" fillId="2" borderId="1" xfId="0" applyFont="1" applyFill="1" applyBorder="1"/>
    <xf numFmtId="0" fontId="35" fillId="0" borderId="1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center" vertical="center"/>
    </xf>
    <xf numFmtId="0" fontId="35" fillId="4" borderId="1" xfId="0" applyFont="1" applyFill="1" applyBorder="1"/>
    <xf numFmtId="43" fontId="35" fillId="4" borderId="6" xfId="0" applyNumberFormat="1" applyFont="1" applyFill="1" applyBorder="1" applyAlignment="1">
      <alignment horizontal="center" vertical="center"/>
    </xf>
    <xf numFmtId="43" fontId="32" fillId="3" borderId="43" xfId="1" applyFont="1" applyFill="1" applyBorder="1" applyAlignment="1">
      <alignment horizontal="left" vertical="center" wrapText="1"/>
    </xf>
    <xf numFmtId="0" fontId="32" fillId="3" borderId="38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3" fontId="35" fillId="0" borderId="3" xfId="0" applyNumberFormat="1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wrapText="1"/>
    </xf>
    <xf numFmtId="43" fontId="18" fillId="16" borderId="2" xfId="0" applyNumberFormat="1" applyFont="1" applyFill="1" applyBorder="1"/>
    <xf numFmtId="0" fontId="35" fillId="3" borderId="2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center" wrapText="1"/>
    </xf>
    <xf numFmtId="0" fontId="32" fillId="0" borderId="0" xfId="0" applyFont="1" applyBorder="1" applyAlignment="1"/>
    <xf numFmtId="0" fontId="35" fillId="0" borderId="0" xfId="0" applyFont="1" applyBorder="1" applyAlignment="1">
      <alignment wrapText="1"/>
    </xf>
    <xf numFmtId="0" fontId="32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/>
    <xf numFmtId="0" fontId="18" fillId="0" borderId="8" xfId="0" applyFont="1" applyBorder="1" applyAlignment="1"/>
    <xf numFmtId="0" fontId="18" fillId="0" borderId="9" xfId="0" applyFont="1" applyBorder="1" applyAlignment="1"/>
    <xf numFmtId="0" fontId="32" fillId="0" borderId="0" xfId="0" applyFont="1"/>
    <xf numFmtId="43" fontId="32" fillId="4" borderId="2" xfId="0" applyNumberFormat="1" applyFont="1" applyFill="1" applyBorder="1" applyAlignment="1">
      <alignment horizontal="left" vertical="center" wrapText="1"/>
    </xf>
    <xf numFmtId="43" fontId="31" fillId="4" borderId="2" xfId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left" vertical="center" wrapText="1"/>
    </xf>
    <xf numFmtId="43" fontId="31" fillId="0" borderId="2" xfId="1" applyFont="1" applyBorder="1"/>
    <xf numFmtId="0" fontId="31" fillId="0" borderId="2" xfId="0" applyFont="1" applyFill="1" applyBorder="1" applyAlignment="1">
      <alignment horizontal="center" wrapText="1"/>
    </xf>
    <xf numFmtId="0" fontId="72" fillId="0" borderId="2" xfId="0" applyFont="1" applyFill="1" applyBorder="1" applyAlignment="1">
      <alignment horizontal="center" vertical="center"/>
    </xf>
    <xf numFmtId="43" fontId="31" fillId="0" borderId="2" xfId="1" applyFont="1" applyFill="1" applyBorder="1"/>
    <xf numFmtId="43" fontId="31" fillId="0" borderId="2" xfId="0" applyNumberFormat="1" applyFont="1" applyBorder="1"/>
    <xf numFmtId="169" fontId="35" fillId="4" borderId="2" xfId="5" applyNumberFormat="1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72" fillId="4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4" fontId="31" fillId="0" borderId="2" xfId="0" applyNumberFormat="1" applyFont="1" applyBorder="1"/>
    <xf numFmtId="43" fontId="35" fillId="4" borderId="2" xfId="1" applyFont="1" applyFill="1" applyBorder="1" applyAlignment="1">
      <alignment horizontal="left" vertical="center" wrapText="1"/>
    </xf>
    <xf numFmtId="9" fontId="35" fillId="0" borderId="2" xfId="0" applyNumberFormat="1" applyFont="1" applyBorder="1" applyAlignment="1">
      <alignment vertical="center" wrapText="1"/>
    </xf>
    <xf numFmtId="0" fontId="33" fillId="4" borderId="2" xfId="0" applyFont="1" applyFill="1" applyBorder="1" applyAlignment="1">
      <alignment horizontal="left" vertical="center" wrapText="1"/>
    </xf>
    <xf numFmtId="0" fontId="31" fillId="4" borderId="2" xfId="0" applyFont="1" applyFill="1" applyBorder="1" applyAlignment="1">
      <alignment horizontal="center" vertical="center" wrapText="1"/>
    </xf>
    <xf numFmtId="43" fontId="35" fillId="0" borderId="2" xfId="5" applyFont="1" applyFill="1" applyBorder="1" applyAlignment="1">
      <alignment horizontal="center" vertic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 applyFill="1"/>
    <xf numFmtId="43" fontId="99" fillId="4" borderId="2" xfId="1" applyFont="1" applyFill="1" applyBorder="1" applyAlignment="1">
      <alignment horizontal="left"/>
    </xf>
    <xf numFmtId="43" fontId="61" fillId="5" borderId="2" xfId="1" applyFont="1" applyFill="1" applyBorder="1" applyAlignment="1">
      <alignment horizontal="left"/>
    </xf>
    <xf numFmtId="168" fontId="12" fillId="4" borderId="29" xfId="0" applyNumberFormat="1" applyFont="1" applyFill="1" applyBorder="1"/>
    <xf numFmtId="168" fontId="12" fillId="4" borderId="3" xfId="0" applyNumberFormat="1" applyFont="1" applyFill="1" applyBorder="1"/>
    <xf numFmtId="0" fontId="96" fillId="0" borderId="0" xfId="0" applyFont="1" applyAlignment="1">
      <alignment horizontal="center" wrapText="1"/>
    </xf>
    <xf numFmtId="0" fontId="96" fillId="0" borderId="0" xfId="0" applyFont="1" applyAlignment="1"/>
    <xf numFmtId="0" fontId="100" fillId="0" borderId="0" xfId="0" applyFont="1" applyAlignment="1"/>
    <xf numFmtId="0" fontId="100" fillId="0" borderId="0" xfId="0" applyFont="1" applyAlignment="1">
      <alignment wrapText="1"/>
    </xf>
    <xf numFmtId="0" fontId="101" fillId="0" borderId="0" xfId="0" applyFont="1" applyAlignment="1"/>
    <xf numFmtId="0" fontId="101" fillId="0" borderId="0" xfId="0" applyFont="1" applyAlignment="1">
      <alignment horizontal="center" vertical="center"/>
    </xf>
    <xf numFmtId="0" fontId="102" fillId="0" borderId="0" xfId="0" applyFont="1" applyAlignment="1"/>
    <xf numFmtId="0" fontId="96" fillId="0" borderId="0" xfId="0" applyFont="1" applyAlignment="1">
      <alignment horizontal="left" wrapText="1"/>
    </xf>
    <xf numFmtId="0" fontId="96" fillId="0" borderId="0" xfId="0" applyFont="1" applyAlignment="1">
      <alignment horizontal="center" vertical="center"/>
    </xf>
    <xf numFmtId="43" fontId="32" fillId="3" borderId="2" xfId="1" applyFont="1" applyFill="1" applyBorder="1" applyAlignment="1">
      <alignment horizontal="left" vertical="center" wrapText="1"/>
    </xf>
    <xf numFmtId="0" fontId="32" fillId="4" borderId="2" xfId="0" applyFont="1" applyFill="1" applyBorder="1" applyAlignment="1">
      <alignment vertical="center" wrapText="1"/>
    </xf>
    <xf numFmtId="0" fontId="35" fillId="8" borderId="1" xfId="0" applyFont="1" applyFill="1" applyBorder="1" applyAlignment="1">
      <alignment horizontal="center" vertical="center"/>
    </xf>
    <xf numFmtId="4" fontId="2" fillId="4" borderId="3" xfId="0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4" fontId="2" fillId="4" borderId="2" xfId="0" applyNumberFormat="1" applyFont="1" applyFill="1" applyBorder="1"/>
    <xf numFmtId="0" fontId="2" fillId="0" borderId="2" xfId="0" applyFont="1" applyBorder="1" applyAlignment="1">
      <alignment vertical="center" wrapText="1"/>
    </xf>
    <xf numFmtId="43" fontId="2" fillId="0" borderId="2" xfId="1" applyFont="1" applyBorder="1"/>
    <xf numFmtId="0" fontId="98" fillId="4" borderId="2" xfId="0" applyFont="1" applyFill="1" applyBorder="1" applyAlignment="1">
      <alignment vertical="center" wrapText="1"/>
    </xf>
    <xf numFmtId="43" fontId="98" fillId="4" borderId="2" xfId="0" applyNumberFormat="1" applyFont="1" applyFill="1" applyBorder="1" applyAlignment="1">
      <alignment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40" fillId="8" borderId="2" xfId="0" applyFont="1" applyFill="1" applyBorder="1" applyAlignment="1">
      <alignment horizontal="center" vertical="center" wrapText="1"/>
    </xf>
    <xf numFmtId="43" fontId="40" fillId="4" borderId="2" xfId="0" applyNumberFormat="1" applyFont="1" applyFill="1" applyBorder="1" applyAlignment="1">
      <alignment vertical="center" wrapText="1"/>
    </xf>
    <xf numFmtId="43" fontId="103" fillId="4" borderId="4" xfId="5" applyFont="1" applyFill="1" applyBorder="1" applyAlignment="1">
      <alignment horizontal="center" vertical="center" wrapText="1"/>
    </xf>
    <xf numFmtId="43" fontId="103" fillId="4" borderId="2" xfId="5" applyFont="1" applyFill="1" applyBorder="1" applyAlignment="1">
      <alignment horizontal="center" vertical="center" wrapText="1"/>
    </xf>
    <xf numFmtId="43" fontId="103" fillId="4" borderId="0" xfId="5" applyFont="1" applyFill="1" applyBorder="1" applyAlignment="1">
      <alignment horizontal="center" vertical="center" wrapText="1"/>
    </xf>
    <xf numFmtId="43" fontId="12" fillId="0" borderId="0" xfId="1" applyFont="1" applyBorder="1" applyAlignment="1">
      <alignment vertical="center" wrapText="1"/>
    </xf>
    <xf numFmtId="43" fontId="100" fillId="4" borderId="2" xfId="5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3" fontId="35" fillId="4" borderId="1" xfId="5" applyFont="1" applyFill="1" applyBorder="1" applyAlignment="1">
      <alignment horizontal="center" vertical="center"/>
    </xf>
    <xf numFmtId="0" fontId="35" fillId="18" borderId="2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vertical="center" wrapText="1"/>
    </xf>
    <xf numFmtId="0" fontId="31" fillId="0" borderId="2" xfId="0" applyFont="1" applyBorder="1" applyAlignment="1">
      <alignment vertical="center"/>
    </xf>
    <xf numFmtId="44" fontId="18" fillId="4" borderId="37" xfId="0" applyNumberFormat="1" applyFont="1" applyFill="1" applyBorder="1"/>
    <xf numFmtId="0" fontId="41" fillId="0" borderId="2" xfId="0" applyFont="1" applyBorder="1" applyAlignment="1">
      <alignment horizontal="center" vertical="center"/>
    </xf>
    <xf numFmtId="0" fontId="72" fillId="0" borderId="2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 vertical="center"/>
    </xf>
    <xf numFmtId="43" fontId="31" fillId="0" borderId="2" xfId="1" applyFont="1" applyBorder="1" applyAlignment="1">
      <alignment horizontal="center" vertical="center"/>
    </xf>
    <xf numFmtId="43" fontId="31" fillId="4" borderId="1" xfId="1" applyFont="1" applyFill="1" applyBorder="1" applyAlignment="1">
      <alignment horizontal="center" vertical="center"/>
    </xf>
    <xf numFmtId="43" fontId="32" fillId="3" borderId="2" xfId="1" applyFont="1" applyFill="1" applyBorder="1" applyAlignment="1">
      <alignment horizontal="center" vertical="center" wrapText="1"/>
    </xf>
    <xf numFmtId="0" fontId="38" fillId="13" borderId="38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right" vertical="center"/>
    </xf>
    <xf numFmtId="0" fontId="38" fillId="13" borderId="16" xfId="0" applyFont="1" applyFill="1" applyBorder="1" applyAlignment="1">
      <alignment vertical="center" wrapText="1"/>
    </xf>
    <xf numFmtId="0" fontId="31" fillId="0" borderId="1" xfId="0" applyFont="1" applyBorder="1" applyAlignment="1">
      <alignment horizontal="left" vertical="center" wrapText="1"/>
    </xf>
    <xf numFmtId="0" fontId="104" fillId="0" borderId="29" xfId="0" applyFont="1" applyBorder="1" applyAlignment="1">
      <alignment vertical="center" wrapText="1"/>
    </xf>
    <xf numFmtId="0" fontId="104" fillId="4" borderId="38" xfId="0" applyFont="1" applyFill="1" applyBorder="1" applyAlignment="1">
      <alignment vertical="center" wrapText="1"/>
    </xf>
    <xf numFmtId="43" fontId="31" fillId="4" borderId="2" xfId="0" applyNumberFormat="1" applyFont="1" applyFill="1" applyBorder="1" applyAlignment="1">
      <alignment horizontal="center" vertical="center"/>
    </xf>
    <xf numFmtId="0" fontId="104" fillId="0" borderId="38" xfId="0" applyFont="1" applyBorder="1" applyAlignment="1">
      <alignment vertical="center" wrapText="1"/>
    </xf>
    <xf numFmtId="4" fontId="18" fillId="4" borderId="2" xfId="0" applyNumberFormat="1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vertical="center" wrapText="1"/>
    </xf>
    <xf numFmtId="0" fontId="35" fillId="0" borderId="38" xfId="0" applyFont="1" applyBorder="1" applyAlignment="1">
      <alignment vertical="center" wrapText="1"/>
    </xf>
    <xf numFmtId="0" fontId="105" fillId="0" borderId="2" xfId="0" applyFont="1" applyBorder="1" applyAlignment="1">
      <alignment vertical="center" wrapText="1"/>
    </xf>
    <xf numFmtId="0" fontId="31" fillId="4" borderId="2" xfId="0" applyFont="1" applyFill="1" applyBorder="1" applyAlignment="1">
      <alignment vertical="center"/>
    </xf>
    <xf numFmtId="4" fontId="18" fillId="0" borderId="2" xfId="0" applyNumberFormat="1" applyFont="1" applyBorder="1" applyAlignment="1">
      <alignment horizontal="center" vertical="center"/>
    </xf>
    <xf numFmtId="4" fontId="31" fillId="4" borderId="1" xfId="0" applyNumberFormat="1" applyFont="1" applyFill="1" applyBorder="1" applyAlignment="1">
      <alignment horizontal="right" vertical="center"/>
    </xf>
    <xf numFmtId="0" fontId="18" fillId="0" borderId="2" xfId="0" applyFont="1" applyBorder="1" applyAlignment="1">
      <alignment vertical="center" wrapText="1"/>
    </xf>
    <xf numFmtId="0" fontId="18" fillId="4" borderId="1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38" fillId="13" borderId="2" xfId="0" applyFont="1" applyFill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4" fontId="32" fillId="0" borderId="2" xfId="0" applyNumberFormat="1" applyFont="1" applyBorder="1" applyAlignment="1">
      <alignment horizontal="right" vertical="center"/>
    </xf>
    <xf numFmtId="0" fontId="32" fillId="4" borderId="2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18" fillId="0" borderId="2" xfId="0" applyFont="1" applyBorder="1"/>
    <xf numFmtId="0" fontId="18" fillId="0" borderId="1" xfId="0" applyFont="1" applyBorder="1"/>
    <xf numFmtId="43" fontId="18" fillId="4" borderId="29" xfId="0" applyNumberFormat="1" applyFont="1" applyFill="1" applyBorder="1" applyAlignment="1">
      <alignment horizontal="center" vertical="center"/>
    </xf>
    <xf numFmtId="0" fontId="31" fillId="0" borderId="6" xfId="0" applyFont="1" applyBorder="1"/>
    <xf numFmtId="4" fontId="32" fillId="3" borderId="2" xfId="0" applyNumberFormat="1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horizontal="left" vertical="center" wrapText="1"/>
    </xf>
    <xf numFmtId="0" fontId="70" fillId="4" borderId="2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left" vertical="center" wrapText="1"/>
    </xf>
    <xf numFmtId="4" fontId="72" fillId="4" borderId="2" xfId="0" applyNumberFormat="1" applyFont="1" applyFill="1" applyBorder="1" applyAlignment="1">
      <alignment horizontal="center" vertical="center"/>
    </xf>
    <xf numFmtId="0" fontId="72" fillId="0" borderId="3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5" fillId="4" borderId="2" xfId="0" applyFont="1" applyFill="1" applyBorder="1" applyAlignment="1">
      <alignment vertical="top" wrapText="1"/>
    </xf>
    <xf numFmtId="4" fontId="32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32" fillId="4" borderId="2" xfId="0" applyNumberFormat="1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06" fillId="4" borderId="2" xfId="0" applyFont="1" applyFill="1" applyBorder="1" applyAlignment="1">
      <alignment vertical="center" wrapText="1"/>
    </xf>
    <xf numFmtId="4" fontId="32" fillId="4" borderId="2" xfId="0" applyNumberFormat="1" applyFont="1" applyFill="1" applyBorder="1" applyAlignment="1">
      <alignment horizontal="center" vertical="center" wrapText="1"/>
    </xf>
    <xf numFmtId="170" fontId="31" fillId="4" borderId="2" xfId="0" applyNumberFormat="1" applyFont="1" applyFill="1" applyBorder="1" applyAlignment="1">
      <alignment horizontal="left" vertical="center"/>
    </xf>
    <xf numFmtId="43" fontId="31" fillId="0" borderId="2" xfId="5" applyFont="1" applyBorder="1" applyAlignment="1">
      <alignment horizontal="right" vertical="center"/>
    </xf>
    <xf numFmtId="0" fontId="40" fillId="0" borderId="2" xfId="0" applyFont="1" applyFill="1" applyBorder="1" applyAlignment="1">
      <alignment vertical="center" wrapText="1"/>
    </xf>
    <xf numFmtId="44" fontId="18" fillId="0" borderId="2" xfId="0" applyNumberFormat="1" applyFont="1" applyBorder="1" applyAlignment="1">
      <alignment horizontal="center" vertical="center"/>
    </xf>
    <xf numFmtId="43" fontId="18" fillId="0" borderId="2" xfId="0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right" vertical="center" wrapText="1"/>
    </xf>
    <xf numFmtId="4" fontId="32" fillId="3" borderId="2" xfId="0" applyNumberFormat="1" applyFont="1" applyFill="1" applyBorder="1" applyAlignment="1">
      <alignment horizontal="right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43" fontId="31" fillId="0" borderId="2" xfId="0" applyNumberFormat="1" applyFont="1" applyFill="1" applyBorder="1" applyAlignment="1">
      <alignment horizontal="left" vertical="center" wrapText="1"/>
    </xf>
    <xf numFmtId="0" fontId="31" fillId="0" borderId="0" xfId="0" applyFont="1" applyFill="1"/>
    <xf numFmtId="0" fontId="33" fillId="2" borderId="2" xfId="0" applyFont="1" applyFill="1" applyBorder="1" applyAlignment="1">
      <alignment vertical="center" wrapText="1"/>
    </xf>
    <xf numFmtId="0" fontId="31" fillId="0" borderId="1" xfId="0" applyFont="1" applyBorder="1"/>
    <xf numFmtId="0" fontId="18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 wrapText="1"/>
    </xf>
    <xf numFmtId="0" fontId="72" fillId="0" borderId="3" xfId="0" applyFont="1" applyFill="1" applyBorder="1" applyAlignment="1">
      <alignment horizontal="left" vertical="center" wrapText="1"/>
    </xf>
    <xf numFmtId="0" fontId="70" fillId="0" borderId="3" xfId="0" applyFont="1" applyFill="1" applyBorder="1" applyAlignment="1">
      <alignment horizontal="left" vertical="center" wrapText="1"/>
    </xf>
    <xf numFmtId="0" fontId="72" fillId="0" borderId="3" xfId="0" applyFont="1" applyFill="1" applyBorder="1" applyAlignment="1">
      <alignment horizontal="center" vertical="center"/>
    </xf>
    <xf numFmtId="0" fontId="72" fillId="2" borderId="3" xfId="0" applyFont="1" applyFill="1" applyBorder="1" applyAlignment="1">
      <alignment horizontal="left" vertical="center" wrapText="1"/>
    </xf>
    <xf numFmtId="4" fontId="72" fillId="0" borderId="2" xfId="0" applyNumberFormat="1" applyFont="1" applyFill="1" applyBorder="1" applyAlignment="1">
      <alignment horizontal="center" vertical="center"/>
    </xf>
    <xf numFmtId="0" fontId="72" fillId="4" borderId="3" xfId="0" applyFont="1" applyFill="1" applyBorder="1" applyAlignment="1">
      <alignment horizontal="center" vertical="center"/>
    </xf>
    <xf numFmtId="4" fontId="72" fillId="4" borderId="2" xfId="0" applyNumberFormat="1" applyFont="1" applyFill="1" applyBorder="1" applyAlignment="1">
      <alignment horizontal="right" vertical="center"/>
    </xf>
    <xf numFmtId="0" fontId="72" fillId="4" borderId="3" xfId="0" applyFont="1" applyFill="1" applyBorder="1" applyAlignment="1">
      <alignment horizontal="left" vertical="center" wrapText="1"/>
    </xf>
    <xf numFmtId="0" fontId="72" fillId="4" borderId="3" xfId="0" applyFont="1" applyFill="1" applyBorder="1" applyAlignment="1">
      <alignment horizontal="center" vertical="center" wrapText="1"/>
    </xf>
    <xf numFmtId="44" fontId="12" fillId="4" borderId="2" xfId="0" applyNumberFormat="1" applyFont="1" applyFill="1" applyBorder="1"/>
    <xf numFmtId="0" fontId="2" fillId="0" borderId="2" xfId="0" applyFont="1" applyFill="1" applyBorder="1"/>
    <xf numFmtId="168" fontId="12" fillId="0" borderId="2" xfId="0" applyNumberFormat="1" applyFont="1" applyFill="1" applyBorder="1"/>
    <xf numFmtId="0" fontId="12" fillId="0" borderId="2" xfId="0" applyFont="1" applyFill="1" applyBorder="1" applyAlignment="1">
      <alignment horizontal="center"/>
    </xf>
    <xf numFmtId="0" fontId="2" fillId="0" borderId="0" xfId="0" applyFont="1" applyBorder="1"/>
    <xf numFmtId="43" fontId="12" fillId="0" borderId="0" xfId="1" applyFont="1" applyBorder="1"/>
    <xf numFmtId="43" fontId="61" fillId="5" borderId="2" xfId="1" applyFont="1" applyFill="1" applyBorder="1" applyAlignment="1">
      <alignment horizontal="left" vertical="center"/>
    </xf>
    <xf numFmtId="168" fontId="12" fillId="0" borderId="2" xfId="0" applyNumberFormat="1" applyFont="1" applyFill="1" applyBorder="1" applyAlignment="1">
      <alignment vertical="center"/>
    </xf>
    <xf numFmtId="43" fontId="99" fillId="0" borderId="2" xfId="1" applyFont="1" applyFill="1" applyBorder="1" applyAlignment="1">
      <alignment horizontal="left"/>
    </xf>
    <xf numFmtId="43" fontId="2" fillId="0" borderId="2" xfId="1" applyFont="1" applyFill="1" applyBorder="1"/>
    <xf numFmtId="43" fontId="12" fillId="0" borderId="2" xfId="1" applyFont="1" applyFill="1" applyBorder="1"/>
    <xf numFmtId="0" fontId="32" fillId="3" borderId="4" xfId="0" applyFont="1" applyFill="1" applyBorder="1" applyAlignment="1">
      <alignment horizontal="left" vertical="center" wrapText="1"/>
    </xf>
    <xf numFmtId="0" fontId="32" fillId="3" borderId="51" xfId="0" applyFont="1" applyFill="1" applyBorder="1" applyAlignment="1">
      <alignment horizontal="left" vertical="center" wrapText="1"/>
    </xf>
    <xf numFmtId="167" fontId="32" fillId="3" borderId="2" xfId="1" applyNumberFormat="1" applyFont="1" applyFill="1" applyBorder="1" applyAlignment="1">
      <alignment horizontal="left" vertical="center" wrapText="1"/>
    </xf>
    <xf numFmtId="0" fontId="32" fillId="3" borderId="52" xfId="0" applyFont="1" applyFill="1" applyBorder="1" applyAlignment="1">
      <alignment horizontal="left" vertical="center" wrapText="1"/>
    </xf>
    <xf numFmtId="0" fontId="31" fillId="0" borderId="14" xfId="0" applyFont="1" applyBorder="1" applyAlignment="1">
      <alignment horizontal="left"/>
    </xf>
    <xf numFmtId="43" fontId="18" fillId="0" borderId="29" xfId="1" applyFont="1" applyBorder="1"/>
    <xf numFmtId="43" fontId="35" fillId="4" borderId="2" xfId="5" applyNumberFormat="1" applyFont="1" applyFill="1" applyBorder="1" applyAlignment="1">
      <alignment horizontal="center" vertical="center"/>
    </xf>
    <xf numFmtId="43" fontId="35" fillId="4" borderId="2" xfId="5" applyNumberFormat="1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vertical="center" wrapText="1"/>
    </xf>
    <xf numFmtId="43" fontId="35" fillId="4" borderId="3" xfId="5" applyNumberFormat="1" applyFont="1" applyFill="1" applyBorder="1" applyAlignment="1">
      <alignment horizontal="center" vertical="center"/>
    </xf>
    <xf numFmtId="43" fontId="35" fillId="0" borderId="2" xfId="5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43" fontId="18" fillId="4" borderId="2" xfId="5" applyNumberFormat="1" applyFont="1" applyFill="1" applyBorder="1" applyAlignment="1">
      <alignment horizontal="center" vertical="center"/>
    </xf>
    <xf numFmtId="0" fontId="35" fillId="4" borderId="0" xfId="0" applyFont="1" applyFill="1" applyAlignment="1">
      <alignment horizontal="left" vertical="center" wrapText="1"/>
    </xf>
    <xf numFmtId="0" fontId="31" fillId="4" borderId="2" xfId="0" applyFont="1" applyFill="1" applyBorder="1" applyAlignment="1">
      <alignment horizontal="center"/>
    </xf>
    <xf numFmtId="0" fontId="72" fillId="0" borderId="1" xfId="0" applyFont="1" applyFill="1" applyBorder="1" applyAlignment="1">
      <alignment horizontal="center" vertical="center" wrapText="1"/>
    </xf>
    <xf numFmtId="43" fontId="35" fillId="0" borderId="2" xfId="5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vertical="center" wrapText="1"/>
    </xf>
    <xf numFmtId="0" fontId="72" fillId="4" borderId="1" xfId="0" applyFont="1" applyFill="1" applyBorder="1" applyAlignment="1">
      <alignment horizontal="center" vertical="center" wrapText="1"/>
    </xf>
    <xf numFmtId="43" fontId="32" fillId="4" borderId="2" xfId="5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vertical="center" wrapText="1"/>
    </xf>
    <xf numFmtId="0" fontId="33" fillId="4" borderId="2" xfId="0" applyFont="1" applyFill="1" applyBorder="1" applyAlignment="1">
      <alignment horizontal="center" vertical="center"/>
    </xf>
    <xf numFmtId="43" fontId="32" fillId="4" borderId="1" xfId="5" applyNumberFormat="1" applyFont="1" applyFill="1" applyBorder="1" applyAlignment="1">
      <alignment vertical="center"/>
    </xf>
    <xf numFmtId="43" fontId="35" fillId="4" borderId="1" xfId="5" applyNumberFormat="1" applyFont="1" applyFill="1" applyBorder="1" applyAlignment="1">
      <alignment vertical="center"/>
    </xf>
    <xf numFmtId="43" fontId="35" fillId="4" borderId="1" xfId="5" applyNumberFormat="1" applyFont="1" applyFill="1" applyBorder="1" applyAlignment="1">
      <alignment horizontal="center" vertical="center"/>
    </xf>
    <xf numFmtId="43" fontId="31" fillId="0" borderId="2" xfId="5" applyNumberFormat="1" applyFont="1" applyFill="1" applyBorder="1" applyAlignment="1">
      <alignment horizontal="center" vertical="center"/>
    </xf>
    <xf numFmtId="43" fontId="31" fillId="0" borderId="2" xfId="5" applyNumberFormat="1" applyFont="1" applyFill="1" applyBorder="1" applyAlignment="1">
      <alignment horizontal="center" vertical="center" wrapText="1"/>
    </xf>
    <xf numFmtId="49" fontId="70" fillId="0" borderId="2" xfId="3" applyNumberFormat="1" applyFont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 wrapText="1"/>
    </xf>
    <xf numFmtId="43" fontId="31" fillId="0" borderId="1" xfId="5" applyNumberFormat="1" applyFont="1" applyFill="1" applyBorder="1" applyAlignment="1">
      <alignment horizontal="center" vertical="center"/>
    </xf>
    <xf numFmtId="43" fontId="12" fillId="0" borderId="29" xfId="0" applyNumberFormat="1" applyFont="1" applyBorder="1"/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31" fillId="8" borderId="2" xfId="0" applyFont="1" applyFill="1" applyBorder="1" applyAlignment="1">
      <alignment horizontal="center" vertical="center" wrapText="1"/>
    </xf>
    <xf numFmtId="165" fontId="31" fillId="4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horizontal="center" vertical="center" wrapText="1"/>
    </xf>
    <xf numFmtId="9" fontId="31" fillId="4" borderId="2" xfId="0" applyNumberFormat="1" applyFont="1" applyFill="1" applyBorder="1" applyAlignment="1">
      <alignment horizontal="left" vertical="center" wrapText="1"/>
    </xf>
    <xf numFmtId="0" fontId="31" fillId="9" borderId="2" xfId="0" applyFont="1" applyFill="1" applyBorder="1" applyAlignment="1">
      <alignment horizontal="center" vertical="center" wrapText="1"/>
    </xf>
    <xf numFmtId="0" fontId="31" fillId="7" borderId="2" xfId="0" applyFont="1" applyFill="1" applyBorder="1" applyAlignment="1">
      <alignment horizontal="left" vertical="center" wrapText="1"/>
    </xf>
    <xf numFmtId="0" fontId="31" fillId="7" borderId="2" xfId="0" applyFont="1" applyFill="1" applyBorder="1" applyAlignment="1">
      <alignment horizontal="center" vertical="center"/>
    </xf>
    <xf numFmtId="0" fontId="31" fillId="7" borderId="2" xfId="0" applyFont="1" applyFill="1" applyBorder="1"/>
    <xf numFmtId="0" fontId="18" fillId="7" borderId="2" xfId="0" applyFont="1" applyFill="1" applyBorder="1" applyAlignment="1">
      <alignment vertical="center" wrapText="1"/>
    </xf>
    <xf numFmtId="0" fontId="31" fillId="7" borderId="2" xfId="0" applyFont="1" applyFill="1" applyBorder="1" applyAlignment="1">
      <alignment horizontal="center" vertical="center" wrapText="1"/>
    </xf>
    <xf numFmtId="0" fontId="31" fillId="7" borderId="2" xfId="0" applyFont="1" applyFill="1" applyBorder="1" applyAlignment="1">
      <alignment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top" wrapText="1"/>
    </xf>
    <xf numFmtId="0" fontId="31" fillId="4" borderId="2" xfId="0" applyFont="1" applyFill="1" applyBorder="1" applyAlignment="1">
      <alignment horizontal="left" wrapText="1"/>
    </xf>
    <xf numFmtId="4" fontId="18" fillId="4" borderId="2" xfId="0" applyNumberFormat="1" applyFont="1" applyFill="1" applyBorder="1" applyAlignment="1">
      <alignment horizontal="right" wrapText="1"/>
    </xf>
    <xf numFmtId="1" fontId="31" fillId="0" borderId="2" xfId="0" applyNumberFormat="1" applyFont="1" applyFill="1" applyBorder="1" applyAlignment="1">
      <alignment horizontal="left" vertical="center" wrapText="1"/>
    </xf>
    <xf numFmtId="0" fontId="18" fillId="0" borderId="2" xfId="0" applyFont="1" applyFill="1" applyBorder="1"/>
    <xf numFmtId="165" fontId="18" fillId="0" borderId="2" xfId="0" applyNumberFormat="1" applyFont="1" applyFill="1" applyBorder="1" applyAlignment="1">
      <alignment horizontal="center" vertical="center"/>
    </xf>
    <xf numFmtId="1" fontId="18" fillId="4" borderId="2" xfId="0" applyNumberFormat="1" applyFont="1" applyFill="1" applyBorder="1" applyAlignment="1">
      <alignment horizontal="left" vertical="center" wrapText="1"/>
    </xf>
    <xf numFmtId="4" fontId="31" fillId="4" borderId="2" xfId="0" applyNumberFormat="1" applyFont="1" applyFill="1" applyBorder="1" applyAlignment="1">
      <alignment horizontal="left" vertical="center" wrapText="1"/>
    </xf>
    <xf numFmtId="0" fontId="31" fillId="8" borderId="2" xfId="0" applyFont="1" applyFill="1" applyBorder="1" applyAlignment="1">
      <alignment vertical="center"/>
    </xf>
    <xf numFmtId="0" fontId="31" fillId="8" borderId="2" xfId="0" applyFont="1" applyFill="1" applyBorder="1" applyAlignment="1">
      <alignment vertical="center" wrapText="1"/>
    </xf>
    <xf numFmtId="1" fontId="31" fillId="4" borderId="2" xfId="0" applyNumberFormat="1" applyFont="1" applyFill="1" applyBorder="1" applyAlignment="1">
      <alignment horizontal="center" vertical="center" wrapText="1"/>
    </xf>
    <xf numFmtId="9" fontId="31" fillId="0" borderId="2" xfId="0" applyNumberFormat="1" applyFont="1" applyFill="1" applyBorder="1" applyAlignment="1">
      <alignment horizontal="left" vertical="center" wrapText="1"/>
    </xf>
    <xf numFmtId="165" fontId="31" fillId="0" borderId="2" xfId="0" applyNumberFormat="1" applyFont="1" applyFill="1" applyBorder="1" applyAlignment="1">
      <alignment horizontal="center" vertical="center"/>
    </xf>
    <xf numFmtId="165" fontId="18" fillId="4" borderId="2" xfId="0" applyNumberFormat="1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31" fillId="4" borderId="8" xfId="0" applyFont="1" applyFill="1" applyBorder="1"/>
    <xf numFmtId="165" fontId="18" fillId="4" borderId="8" xfId="0" applyNumberFormat="1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 wrapText="1"/>
    </xf>
    <xf numFmtId="0" fontId="32" fillId="4" borderId="19" xfId="0" applyFont="1" applyFill="1" applyBorder="1" applyAlignment="1">
      <alignment vertical="center" wrapText="1"/>
    </xf>
    <xf numFmtId="0" fontId="31" fillId="0" borderId="2" xfId="0" applyFont="1" applyBorder="1" applyAlignment="1">
      <alignment horizontal="left" vertical="center"/>
    </xf>
    <xf numFmtId="166" fontId="31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vertical="center" wrapText="1"/>
    </xf>
    <xf numFmtId="0" fontId="18" fillId="8" borderId="2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8" xfId="0" applyFont="1" applyFill="1" applyBorder="1" applyAlignment="1">
      <alignment vertical="center" wrapText="1"/>
    </xf>
    <xf numFmtId="44" fontId="18" fillId="4" borderId="2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left" vertical="center" wrapText="1"/>
    </xf>
    <xf numFmtId="44" fontId="18" fillId="0" borderId="2" xfId="0" applyNumberFormat="1" applyFont="1" applyFill="1" applyBorder="1" applyAlignment="1">
      <alignment horizontal="center" vertical="center" wrapText="1"/>
    </xf>
    <xf numFmtId="3" fontId="35" fillId="4" borderId="2" xfId="0" applyNumberFormat="1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31" fillId="8" borderId="17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8" borderId="4" xfId="0" applyFont="1" applyFill="1" applyBorder="1" applyAlignment="1">
      <alignment horizontal="center" vertical="center"/>
    </xf>
    <xf numFmtId="165" fontId="31" fillId="0" borderId="1" xfId="0" applyNumberFormat="1" applyFont="1" applyBorder="1" applyAlignment="1"/>
    <xf numFmtId="0" fontId="108" fillId="0" borderId="0" xfId="0" applyFont="1"/>
    <xf numFmtId="165" fontId="109" fillId="0" borderId="29" xfId="0" applyNumberFormat="1" applyFont="1" applyBorder="1" applyAlignment="1"/>
    <xf numFmtId="43" fontId="109" fillId="0" borderId="0" xfId="1" applyFont="1"/>
    <xf numFmtId="0" fontId="108" fillId="0" borderId="0" xfId="0" applyFont="1" applyAlignment="1">
      <alignment horizontal="center"/>
    </xf>
    <xf numFmtId="0" fontId="88" fillId="2" borderId="4" xfId="0" applyFont="1" applyFill="1" applyBorder="1" applyAlignment="1">
      <alignment horizontal="center" vertical="center"/>
    </xf>
    <xf numFmtId="0" fontId="88" fillId="2" borderId="2" xfId="0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left" vertical="center" wrapText="1"/>
    </xf>
    <xf numFmtId="0" fontId="88" fillId="0" borderId="2" xfId="0" applyFont="1" applyFill="1" applyBorder="1" applyAlignment="1">
      <alignment horizontal="left" vertical="center" wrapText="1"/>
    </xf>
    <xf numFmtId="0" fontId="87" fillId="0" borderId="0" xfId="0" applyFont="1" applyAlignment="1">
      <alignment horizontal="center" vertical="center"/>
    </xf>
    <xf numFmtId="0" fontId="87" fillId="0" borderId="0" xfId="0" applyFont="1" applyAlignment="1">
      <alignment horizontal="left" vertical="center"/>
    </xf>
    <xf numFmtId="43" fontId="88" fillId="0" borderId="29" xfId="1" applyFont="1" applyFill="1" applyBorder="1" applyAlignment="1">
      <alignment horizontal="center" vertical="center"/>
    </xf>
    <xf numFmtId="0" fontId="18" fillId="19" borderId="2" xfId="0" applyFont="1" applyFill="1" applyBorder="1" applyAlignment="1">
      <alignment horizontal="left" vertical="center" wrapText="1"/>
    </xf>
    <xf numFmtId="0" fontId="18" fillId="0" borderId="0" xfId="0" applyFont="1" applyBorder="1" applyAlignment="1"/>
    <xf numFmtId="0" fontId="32" fillId="2" borderId="2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49" fillId="4" borderId="10" xfId="3" applyNumberFormat="1" applyFont="1" applyFill="1" applyBorder="1" applyAlignment="1">
      <alignment horizontal="left" wrapText="1"/>
    </xf>
    <xf numFmtId="49" fontId="49" fillId="4" borderId="7" xfId="3" applyNumberFormat="1" applyFont="1" applyFill="1" applyBorder="1" applyAlignment="1">
      <alignment horizontal="left" wrapText="1"/>
    </xf>
    <xf numFmtId="49" fontId="49" fillId="4" borderId="11" xfId="3" applyNumberFormat="1" applyFont="1" applyFill="1" applyBorder="1" applyAlignment="1">
      <alignment horizontal="left" wrapText="1"/>
    </xf>
    <xf numFmtId="49" fontId="49" fillId="4" borderId="4" xfId="3" applyNumberFormat="1" applyFont="1" applyFill="1" applyBorder="1" applyAlignment="1">
      <alignment horizontal="left" wrapText="1"/>
    </xf>
    <xf numFmtId="49" fontId="49" fillId="4" borderId="5" xfId="3" applyNumberFormat="1" applyFont="1" applyFill="1" applyBorder="1" applyAlignment="1">
      <alignment horizontal="left" wrapText="1"/>
    </xf>
    <xf numFmtId="49" fontId="49" fillId="4" borderId="6" xfId="3" applyNumberFormat="1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6" fillId="0" borderId="0" xfId="0" applyFont="1" applyAlignment="1">
      <alignment horizontal="left" wrapText="1"/>
    </xf>
    <xf numFmtId="0" fontId="32" fillId="2" borderId="4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 wrapText="1"/>
    </xf>
    <xf numFmtId="0" fontId="11" fillId="4" borderId="5" xfId="0" applyFont="1" applyFill="1" applyBorder="1" applyAlignment="1">
      <alignment horizontal="left" wrapText="1"/>
    </xf>
    <xf numFmtId="0" fontId="11" fillId="4" borderId="18" xfId="0" applyFont="1" applyFill="1" applyBorder="1" applyAlignment="1">
      <alignment horizontal="left" wrapText="1"/>
    </xf>
    <xf numFmtId="0" fontId="11" fillId="4" borderId="4" xfId="0" applyFont="1" applyFill="1" applyBorder="1" applyAlignment="1">
      <alignment horizontal="right" wrapText="1"/>
    </xf>
    <xf numFmtId="0" fontId="11" fillId="4" borderId="5" xfId="0" applyFont="1" applyFill="1" applyBorder="1" applyAlignment="1">
      <alignment horizontal="right" wrapText="1"/>
    </xf>
    <xf numFmtId="0" fontId="11" fillId="4" borderId="18" xfId="0" applyFont="1" applyFill="1" applyBorder="1" applyAlignment="1">
      <alignment horizontal="right" wrapText="1"/>
    </xf>
    <xf numFmtId="0" fontId="11" fillId="11" borderId="4" xfId="0" applyFont="1" applyFill="1" applyBorder="1" applyAlignment="1">
      <alignment horizontal="right" wrapText="1"/>
    </xf>
    <xf numFmtId="0" fontId="11" fillId="11" borderId="5" xfId="0" applyFont="1" applyFill="1" applyBorder="1" applyAlignment="1">
      <alignment horizontal="right" wrapText="1"/>
    </xf>
    <xf numFmtId="0" fontId="11" fillId="11" borderId="18" xfId="0" applyFont="1" applyFill="1" applyBorder="1" applyAlignment="1">
      <alignment horizontal="right" wrapText="1"/>
    </xf>
    <xf numFmtId="0" fontId="72" fillId="2" borderId="4" xfId="0" applyFont="1" applyFill="1" applyBorder="1" applyAlignment="1">
      <alignment horizontal="center"/>
    </xf>
    <xf numFmtId="0" fontId="72" fillId="2" borderId="5" xfId="0" applyFont="1" applyFill="1" applyBorder="1" applyAlignment="1">
      <alignment horizontal="center"/>
    </xf>
    <xf numFmtId="0" fontId="72" fillId="2" borderId="6" xfId="0" applyFont="1" applyFill="1" applyBorder="1" applyAlignment="1">
      <alignment horizontal="center"/>
    </xf>
    <xf numFmtId="0" fontId="72" fillId="2" borderId="4" xfId="0" applyFont="1" applyFill="1" applyBorder="1" applyAlignment="1">
      <alignment horizontal="center" vertical="center" wrapText="1"/>
    </xf>
    <xf numFmtId="0" fontId="72" fillId="2" borderId="5" xfId="0" applyFont="1" applyFill="1" applyBorder="1" applyAlignment="1">
      <alignment horizontal="center" vertical="center" wrapText="1"/>
    </xf>
    <xf numFmtId="0" fontId="72" fillId="2" borderId="6" xfId="0" applyFont="1" applyFill="1" applyBorder="1" applyAlignment="1">
      <alignment horizontal="center" vertical="center" wrapText="1"/>
    </xf>
    <xf numFmtId="0" fontId="72" fillId="2" borderId="1" xfId="0" applyFont="1" applyFill="1" applyBorder="1" applyAlignment="1">
      <alignment horizontal="center" vertical="center" wrapText="1"/>
    </xf>
    <xf numFmtId="0" fontId="72" fillId="2" borderId="3" xfId="0" applyFont="1" applyFill="1" applyBorder="1" applyAlignment="1">
      <alignment horizontal="center" vertical="center" wrapText="1"/>
    </xf>
    <xf numFmtId="0" fontId="96" fillId="2" borderId="2" xfId="0" applyFont="1" applyFill="1" applyBorder="1" applyAlignment="1">
      <alignment horizontal="center" wrapText="1"/>
    </xf>
    <xf numFmtId="0" fontId="96" fillId="2" borderId="1" xfId="0" applyFont="1" applyFill="1" applyBorder="1" applyAlignment="1">
      <alignment horizontal="center" vertical="center" wrapText="1"/>
    </xf>
    <xf numFmtId="0" fontId="96" fillId="2" borderId="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right" wrapText="1"/>
    </xf>
    <xf numFmtId="0" fontId="96" fillId="2" borderId="4" xfId="0" applyFont="1" applyFill="1" applyBorder="1" applyAlignment="1">
      <alignment horizontal="center"/>
    </xf>
    <xf numFmtId="0" fontId="96" fillId="2" borderId="5" xfId="0" applyFont="1" applyFill="1" applyBorder="1" applyAlignment="1">
      <alignment horizontal="center"/>
    </xf>
    <xf numFmtId="0" fontId="96" fillId="2" borderId="6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/>
    </xf>
    <xf numFmtId="0" fontId="101" fillId="0" borderId="0" xfId="0" applyFont="1" applyAlignment="1">
      <alignment horizontal="left" wrapText="1"/>
    </xf>
    <xf numFmtId="0" fontId="12" fillId="0" borderId="2" xfId="0" applyFont="1" applyFill="1" applyBorder="1" applyAlignment="1">
      <alignment horizontal="right" wrapText="1"/>
    </xf>
    <xf numFmtId="0" fontId="98" fillId="0" borderId="2" xfId="0" applyFont="1" applyFill="1" applyBorder="1" applyAlignment="1">
      <alignment horizontal="left" vertical="center" wrapText="1"/>
    </xf>
    <xf numFmtId="49" fontId="99" fillId="4" borderId="10" xfId="3" applyNumberFormat="1" applyFont="1" applyFill="1" applyBorder="1" applyAlignment="1">
      <alignment horizontal="left" wrapText="1"/>
    </xf>
    <xf numFmtId="49" fontId="99" fillId="4" borderId="7" xfId="3" applyNumberFormat="1" applyFont="1" applyFill="1" applyBorder="1" applyAlignment="1">
      <alignment horizontal="left" wrapText="1"/>
    </xf>
    <xf numFmtId="49" fontId="99" fillId="4" borderId="11" xfId="3" applyNumberFormat="1" applyFont="1" applyFill="1" applyBorder="1" applyAlignment="1">
      <alignment horizontal="left" wrapText="1"/>
    </xf>
    <xf numFmtId="0" fontId="98" fillId="0" borderId="2" xfId="0" applyFont="1" applyFill="1" applyBorder="1" applyAlignment="1">
      <alignment horizontal="right" vertical="center" wrapText="1"/>
    </xf>
    <xf numFmtId="0" fontId="98" fillId="0" borderId="4" xfId="0" applyFont="1" applyFill="1" applyBorder="1" applyAlignment="1">
      <alignment horizontal="right" vertical="center" wrapText="1"/>
    </xf>
    <xf numFmtId="0" fontId="98" fillId="0" borderId="5" xfId="0" applyFont="1" applyFill="1" applyBorder="1" applyAlignment="1">
      <alignment horizontal="right" vertical="center" wrapText="1"/>
    </xf>
    <xf numFmtId="0" fontId="98" fillId="0" borderId="6" xfId="0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right"/>
    </xf>
    <xf numFmtId="0" fontId="12" fillId="4" borderId="4" xfId="0" applyFont="1" applyFill="1" applyBorder="1" applyAlignment="1">
      <alignment horizontal="left" wrapText="1"/>
    </xf>
    <xf numFmtId="0" fontId="12" fillId="4" borderId="5" xfId="0" applyFont="1" applyFill="1" applyBorder="1" applyAlignment="1">
      <alignment horizontal="left" wrapText="1"/>
    </xf>
    <xf numFmtId="0" fontId="12" fillId="4" borderId="18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right" wrapText="1"/>
    </xf>
    <xf numFmtId="0" fontId="12" fillId="0" borderId="5" xfId="0" applyFont="1" applyFill="1" applyBorder="1" applyAlignment="1">
      <alignment horizontal="right" wrapText="1"/>
    </xf>
    <xf numFmtId="0" fontId="12" fillId="0" borderId="6" xfId="0" applyFont="1" applyFill="1" applyBorder="1" applyAlignment="1">
      <alignment horizontal="right" wrapText="1"/>
    </xf>
    <xf numFmtId="0" fontId="32" fillId="2" borderId="4" xfId="0" applyFont="1" applyFill="1" applyBorder="1" applyAlignment="1">
      <alignment horizontal="center" wrapText="1"/>
    </xf>
    <xf numFmtId="0" fontId="32" fillId="2" borderId="5" xfId="0" applyFont="1" applyFill="1" applyBorder="1" applyAlignment="1">
      <alignment horizontal="center" wrapText="1"/>
    </xf>
    <xf numFmtId="0" fontId="32" fillId="2" borderId="6" xfId="0" applyFont="1" applyFill="1" applyBorder="1" applyAlignment="1">
      <alignment horizontal="center" wrapText="1"/>
    </xf>
    <xf numFmtId="0" fontId="32" fillId="2" borderId="39" xfId="0" applyFont="1" applyFill="1" applyBorder="1" applyAlignment="1">
      <alignment horizontal="center" vertical="center" wrapText="1"/>
    </xf>
    <xf numFmtId="0" fontId="32" fillId="2" borderId="40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right" vertical="center"/>
    </xf>
    <xf numFmtId="49" fontId="99" fillId="4" borderId="4" xfId="3" applyNumberFormat="1" applyFont="1" applyFill="1" applyBorder="1" applyAlignment="1">
      <alignment horizontal="left" wrapText="1"/>
    </xf>
    <xf numFmtId="49" fontId="99" fillId="4" borderId="5" xfId="3" applyNumberFormat="1" applyFont="1" applyFill="1" applyBorder="1" applyAlignment="1">
      <alignment horizontal="left" wrapText="1"/>
    </xf>
    <xf numFmtId="49" fontId="99" fillId="4" borderId="6" xfId="3" applyNumberFormat="1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right" wrapText="1"/>
    </xf>
    <xf numFmtId="49" fontId="61" fillId="0" borderId="4" xfId="3" applyNumberFormat="1" applyFont="1" applyFill="1" applyBorder="1" applyAlignment="1">
      <alignment horizontal="left" wrapText="1"/>
    </xf>
    <xf numFmtId="49" fontId="61" fillId="0" borderId="5" xfId="3" applyNumberFormat="1" applyFont="1" applyFill="1" applyBorder="1" applyAlignment="1">
      <alignment horizontal="left" wrapText="1"/>
    </xf>
    <xf numFmtId="49" fontId="61" fillId="0" borderId="6" xfId="3" applyNumberFormat="1" applyFont="1" applyFill="1" applyBorder="1" applyAlignment="1">
      <alignment horizontal="left" wrapText="1"/>
    </xf>
    <xf numFmtId="0" fontId="33" fillId="4" borderId="17" xfId="0" applyFont="1" applyFill="1" applyBorder="1" applyAlignment="1">
      <alignment horizontal="left" vertical="center" wrapText="1"/>
    </xf>
    <xf numFmtId="0" fontId="33" fillId="4" borderId="10" xfId="0" applyFont="1" applyFill="1" applyBorder="1" applyAlignment="1">
      <alignment horizontal="left" vertical="center" wrapText="1"/>
    </xf>
    <xf numFmtId="0" fontId="33" fillId="4" borderId="50" xfId="0" applyFont="1" applyFill="1" applyBorder="1" applyAlignment="1">
      <alignment horizontal="left" vertical="center" wrapText="1"/>
    </xf>
    <xf numFmtId="0" fontId="33" fillId="4" borderId="57" xfId="0" applyFont="1" applyFill="1" applyBorder="1" applyAlignment="1">
      <alignment horizontal="left" vertical="center" wrapText="1"/>
    </xf>
    <xf numFmtId="0" fontId="33" fillId="4" borderId="21" xfId="0" applyFont="1" applyFill="1" applyBorder="1" applyAlignment="1">
      <alignment horizontal="left" vertical="center" wrapText="1"/>
    </xf>
    <xf numFmtId="0" fontId="33" fillId="4" borderId="32" xfId="0" applyFont="1" applyFill="1" applyBorder="1" applyAlignment="1">
      <alignment horizontal="left" vertical="center" wrapText="1"/>
    </xf>
    <xf numFmtId="0" fontId="33" fillId="4" borderId="44" xfId="0" applyFont="1" applyFill="1" applyBorder="1" applyAlignment="1">
      <alignment horizontal="left" vertical="center" wrapText="1"/>
    </xf>
    <xf numFmtId="0" fontId="33" fillId="4" borderId="19" xfId="0" applyFont="1" applyFill="1" applyBorder="1" applyAlignment="1">
      <alignment horizontal="left" vertical="center" wrapText="1"/>
    </xf>
    <xf numFmtId="0" fontId="33" fillId="4" borderId="9" xfId="0" applyFont="1" applyFill="1" applyBorder="1" applyAlignment="1">
      <alignment horizontal="left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center" vertical="center" wrapText="1"/>
    </xf>
    <xf numFmtId="0" fontId="32" fillId="2" borderId="47" xfId="0" applyFont="1" applyFill="1" applyBorder="1" applyAlignment="1">
      <alignment horizontal="center"/>
    </xf>
    <xf numFmtId="0" fontId="32" fillId="2" borderId="48" xfId="0" applyFont="1" applyFill="1" applyBorder="1" applyAlignment="1">
      <alignment horizontal="center" wrapText="1"/>
    </xf>
    <xf numFmtId="0" fontId="32" fillId="2" borderId="49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4" borderId="52" xfId="0" applyFont="1" applyFill="1" applyBorder="1" applyAlignment="1">
      <alignment horizontal="center" vertical="center" wrapText="1"/>
    </xf>
    <xf numFmtId="0" fontId="33" fillId="4" borderId="58" xfId="0" applyFont="1" applyFill="1" applyBorder="1" applyAlignment="1">
      <alignment horizontal="left" vertical="center" wrapText="1"/>
    </xf>
    <xf numFmtId="0" fontId="33" fillId="4" borderId="59" xfId="0" applyFont="1" applyFill="1" applyBorder="1" applyAlignment="1">
      <alignment horizontal="left" vertical="center" wrapText="1"/>
    </xf>
    <xf numFmtId="0" fontId="33" fillId="4" borderId="54" xfId="0" applyFont="1" applyFill="1" applyBorder="1" applyAlignment="1">
      <alignment horizontal="left" vertical="center" wrapText="1"/>
    </xf>
    <xf numFmtId="43" fontId="35" fillId="0" borderId="20" xfId="5" applyFont="1" applyFill="1" applyBorder="1" applyAlignment="1">
      <alignment horizontal="center" vertical="center" wrapText="1"/>
    </xf>
    <xf numFmtId="43" fontId="35" fillId="0" borderId="56" xfId="5" applyFont="1" applyFill="1" applyBorder="1" applyAlignment="1">
      <alignment horizontal="center" vertical="center" wrapText="1"/>
    </xf>
    <xf numFmtId="0" fontId="33" fillId="4" borderId="53" xfId="0" applyFont="1" applyFill="1" applyBorder="1" applyAlignment="1">
      <alignment horizontal="left" vertical="center" wrapText="1"/>
    </xf>
    <xf numFmtId="43" fontId="35" fillId="0" borderId="52" xfId="5" applyFont="1" applyFill="1" applyBorder="1" applyAlignment="1">
      <alignment horizontal="center" vertical="center" wrapText="1"/>
    </xf>
    <xf numFmtId="0" fontId="31" fillId="4" borderId="55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40" fillId="4" borderId="12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right"/>
    </xf>
    <xf numFmtId="0" fontId="12" fillId="0" borderId="36" xfId="0" applyFont="1" applyBorder="1" applyAlignment="1">
      <alignment horizontal="right"/>
    </xf>
    <xf numFmtId="0" fontId="12" fillId="0" borderId="37" xfId="0" applyFont="1" applyBorder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wrapText="1"/>
    </xf>
    <xf numFmtId="0" fontId="88" fillId="2" borderId="1" xfId="0" applyFont="1" applyFill="1" applyBorder="1" applyAlignment="1">
      <alignment horizontal="center" vertical="center" wrapText="1"/>
    </xf>
    <xf numFmtId="0" fontId="88" fillId="2" borderId="3" xfId="0" applyFont="1" applyFill="1" applyBorder="1" applyAlignment="1">
      <alignment horizontal="center" vertical="center" wrapText="1"/>
    </xf>
    <xf numFmtId="0" fontId="88" fillId="2" borderId="4" xfId="0" applyFont="1" applyFill="1" applyBorder="1" applyAlignment="1">
      <alignment horizontal="center" vertical="center"/>
    </xf>
    <xf numFmtId="0" fontId="88" fillId="2" borderId="5" xfId="0" applyFont="1" applyFill="1" applyBorder="1" applyAlignment="1">
      <alignment horizontal="center" vertical="center"/>
    </xf>
    <xf numFmtId="0" fontId="88" fillId="2" borderId="6" xfId="0" applyFont="1" applyFill="1" applyBorder="1" applyAlignment="1">
      <alignment horizontal="center" vertical="center"/>
    </xf>
    <xf numFmtId="0" fontId="88" fillId="2" borderId="4" xfId="0" applyFont="1" applyFill="1" applyBorder="1" applyAlignment="1">
      <alignment horizontal="center" vertical="center" wrapText="1"/>
    </xf>
    <xf numFmtId="0" fontId="88" fillId="2" borderId="5" xfId="0" applyFont="1" applyFill="1" applyBorder="1" applyAlignment="1">
      <alignment horizontal="center" vertical="center" wrapText="1"/>
    </xf>
    <xf numFmtId="0" fontId="88" fillId="2" borderId="6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5"/>
    <cellStyle name="Millares 2 3" xfId="6"/>
    <cellStyle name="Moneda 2" xfId="2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Usuario\Desktop\POA%202023\POA%20TRABAJADO\PROGRAMA%20001\POA-2022%20Despacho%20Ministro,(OK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Usuario\Desktop\POA%202023\POA%20TRABAJADO\PROGRAMA%20001\POA%20PARA%20EL%202023%20(JURIDICA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emiliano_burgos\Desktop\POA%202021%20Informe%20de%20ejecucion%20enero-marzo%20Abril-junio%20Julio%20Sept\1.1%20%20POA%202021%20Departamento%20Militar%20(Sueldos%20por%20el%20despacho,%20Hecho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emiliano_burgos\Downloads\POA%202021%20-%20Comunicaciones%20%20(EN%20PROCESO)%20(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Usuario\Desktop\POA%202023\POA%20TRABAJADO\PROGRAMA%20001\POA-2023%20Dir.%20de%20Relac.%20%20Internacionales.%2016-8-22%20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Usuario\Desktop\POA%202023\POA%20TRABAJADO\PROGRAMA%20001\POA%202023%20DPD%20ultimo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Usuario\Desktop\POA%202023\POA%20TRABAJADO\PROGRAMA%20001\POA%20%20DTI%20%202023%20001%20Revisado%20(2)Ysaias%20ul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yocelyn_gonzalez\Downloads\POA%202023%20REGISTRO,%20CONTROL%20Y%20NOMINA%20RR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Presupuesto"/>
      <sheetName val="Plantilla de Insumos"/>
      <sheetName val="Clasificador Objetal"/>
    </sheetNames>
    <sheetDataSet>
      <sheetData sheetId="0"/>
      <sheetData sheetId="1">
        <row r="13">
          <cell r="E13">
            <v>181600</v>
          </cell>
        </row>
        <row r="20">
          <cell r="E20">
            <v>468427</v>
          </cell>
        </row>
        <row r="28">
          <cell r="E28">
            <v>150000</v>
          </cell>
        </row>
        <row r="40">
          <cell r="E40">
            <v>20000</v>
          </cell>
        </row>
        <row r="50">
          <cell r="E50">
            <v>71420</v>
          </cell>
        </row>
        <row r="60">
          <cell r="E60">
            <v>20000</v>
          </cell>
        </row>
        <row r="70">
          <cell r="E70">
            <v>24973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ridica"/>
      <sheetName val="Presupuesto"/>
      <sheetName val="Plantilla de insumos"/>
      <sheetName val="Clasificador"/>
      <sheetName val="Ejec. 1er. 2do.Trim."/>
    </sheetNames>
    <sheetDataSet>
      <sheetData sheetId="0"/>
      <sheetData sheetId="1">
        <row r="13">
          <cell r="E13">
            <v>117357.4</v>
          </cell>
        </row>
        <row r="21">
          <cell r="E21">
            <v>12000</v>
          </cell>
        </row>
        <row r="31">
          <cell r="E31">
            <v>2323</v>
          </cell>
        </row>
        <row r="36">
          <cell r="E36">
            <v>29393.599999999999</v>
          </cell>
        </row>
        <row r="43">
          <cell r="E43">
            <v>27611</v>
          </cell>
        </row>
        <row r="50">
          <cell r="E50">
            <v>17611</v>
          </cell>
        </row>
        <row r="57">
          <cell r="E57">
            <v>17611</v>
          </cell>
        </row>
        <row r="104">
          <cell r="E104">
            <v>557000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to Militar"/>
      <sheetName val="Presupuesto 2020"/>
      <sheetName val="Clasificador Objetal"/>
    </sheetNames>
    <sheetDataSet>
      <sheetData sheetId="0" refreshError="1"/>
      <sheetData sheetId="1" refreshError="1">
        <row r="10">
          <cell r="E10">
            <v>25000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. Comunicaciones"/>
      <sheetName val="Presupuesto 2021"/>
      <sheetName val="Matriz de Insumos"/>
      <sheetName val="Clasificador Objetal"/>
    </sheetNames>
    <sheetDataSet>
      <sheetData sheetId="0"/>
      <sheetData sheetId="1">
        <row r="115">
          <cell r="D115">
            <v>0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. Internacionales"/>
      <sheetName val="presupuesto 2023"/>
      <sheetName val="Clasificador Objetal"/>
      <sheetName val="Insumos"/>
      <sheetName val="Ejec.1,2, Trim."/>
    </sheetNames>
    <sheetDataSet>
      <sheetData sheetId="0"/>
      <sheetData sheetId="1">
        <row r="70">
          <cell r="E70">
            <v>250000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PD."/>
      <sheetName val="Presupuesto"/>
      <sheetName val="OBJETAL "/>
      <sheetName val="1mer. Trimes."/>
      <sheetName val="2do. Trimes. "/>
      <sheetName val="3cer. Trimes."/>
      <sheetName val="4to. Trimes."/>
      <sheetName val="Resumen Ejec. Anual"/>
    </sheetNames>
    <sheetDataSet>
      <sheetData sheetId="0"/>
      <sheetData sheetId="1">
        <row r="20">
          <cell r="E20">
            <v>295630</v>
          </cell>
        </row>
        <row r="26">
          <cell r="E26">
            <v>49000</v>
          </cell>
        </row>
        <row r="35">
          <cell r="E35">
            <v>40870</v>
          </cell>
        </row>
        <row r="44">
          <cell r="E44">
            <v>75000</v>
          </cell>
        </row>
        <row r="62">
          <cell r="E62">
            <v>65000</v>
          </cell>
        </row>
        <row r="71">
          <cell r="E71">
            <v>51000</v>
          </cell>
        </row>
        <row r="80">
          <cell r="E80">
            <v>568750</v>
          </cell>
        </row>
        <row r="87">
          <cell r="E87">
            <v>103000</v>
          </cell>
        </row>
        <row r="92">
          <cell r="E92">
            <v>13050</v>
          </cell>
        </row>
        <row r="99">
          <cell r="E99">
            <v>6000</v>
          </cell>
        </row>
        <row r="112">
          <cell r="E112">
            <v>120500</v>
          </cell>
        </row>
        <row r="118">
          <cell r="E118">
            <v>11250</v>
          </cell>
        </row>
        <row r="124">
          <cell r="E124">
            <v>251000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C. "/>
      <sheetName val="Presupuesto"/>
      <sheetName val="Insumos"/>
      <sheetName val="Clasificador Objetal"/>
      <sheetName val="Ejec. Trim.1,2."/>
    </sheetNames>
    <sheetDataSet>
      <sheetData sheetId="0"/>
      <sheetData sheetId="1">
        <row r="41">
          <cell r="E41">
            <v>155000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. de Rec. Humanos"/>
      <sheetName val="Presupuesto"/>
      <sheetName val="Plantilla de Insumos"/>
      <sheetName val="Clasificador objetal"/>
      <sheetName val="EVALUACIONES 1ER Y 2DO RRHH"/>
    </sheetNames>
    <sheetDataSet>
      <sheetData sheetId="0"/>
      <sheetData sheetId="1">
        <row r="9">
          <cell r="E9">
            <v>735000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opLeftCell="A31" zoomScale="84" zoomScaleNormal="84" workbookViewId="0">
      <selection activeCell="A38" sqref="A38:O38"/>
    </sheetView>
  </sheetViews>
  <sheetFormatPr baseColWidth="10" defaultColWidth="11.42578125" defaultRowHeight="15"/>
  <cols>
    <col min="1" max="1" width="63.140625" customWidth="1"/>
    <col min="2" max="2" width="38.85546875" customWidth="1"/>
    <col min="3" max="3" width="18.5703125" customWidth="1"/>
    <col min="4" max="4" width="4.7109375" customWidth="1"/>
    <col min="5" max="5" width="6" customWidth="1"/>
    <col min="6" max="15" width="4.7109375" customWidth="1"/>
    <col min="16" max="16" width="19.28515625" customWidth="1"/>
    <col min="17" max="17" width="17" customWidth="1"/>
    <col min="18" max="18" width="13" customWidth="1"/>
    <col min="19" max="19" width="23.5703125" customWidth="1"/>
  </cols>
  <sheetData>
    <row r="1" spans="1:19" ht="33">
      <c r="A1" s="837" t="s">
        <v>0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</row>
    <row r="2" spans="1:19" ht="20.25">
      <c r="A2" s="844" t="s">
        <v>141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</row>
    <row r="3" spans="1:19" ht="20.25">
      <c r="A3" s="845" t="s">
        <v>30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845"/>
    </row>
    <row r="4" spans="1:19" ht="17.25">
      <c r="A4" s="846" t="s">
        <v>742</v>
      </c>
      <c r="B4" s="846"/>
      <c r="C4" s="846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213"/>
      <c r="R4" s="213"/>
      <c r="S4" s="30"/>
    </row>
    <row r="5" spans="1:19" ht="21" customHeight="1">
      <c r="A5" s="605" t="s">
        <v>27</v>
      </c>
      <c r="B5" s="605"/>
      <c r="C5" s="605"/>
      <c r="D5" s="606"/>
      <c r="E5" s="606"/>
      <c r="F5" s="606"/>
      <c r="G5" s="606"/>
      <c r="H5" s="607"/>
      <c r="I5" s="607"/>
      <c r="J5" s="607"/>
      <c r="K5" s="607"/>
      <c r="L5" s="607"/>
      <c r="M5" s="607"/>
      <c r="N5" s="607"/>
      <c r="O5" s="607"/>
      <c r="P5" s="607"/>
      <c r="Q5" s="216"/>
      <c r="R5" s="30"/>
      <c r="S5" s="30"/>
    </row>
    <row r="6" spans="1:19" ht="17.25">
      <c r="A6" s="605" t="s">
        <v>1</v>
      </c>
      <c r="B6" s="608"/>
      <c r="C6" s="609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  <c r="Q6" s="215"/>
      <c r="R6" s="217"/>
      <c r="S6" s="30"/>
    </row>
    <row r="7" spans="1:19" s="5" customFormat="1" ht="18.75">
      <c r="A7" s="608" t="s">
        <v>743</v>
      </c>
      <c r="B7" s="608"/>
      <c r="C7" s="609"/>
      <c r="D7" s="606"/>
      <c r="E7" s="606"/>
      <c r="F7" s="606"/>
      <c r="G7" s="606"/>
      <c r="H7" s="610"/>
      <c r="I7" s="610"/>
      <c r="J7" s="610"/>
      <c r="K7" s="610"/>
      <c r="L7" s="610"/>
      <c r="M7" s="610"/>
      <c r="N7" s="610"/>
      <c r="O7" s="610"/>
      <c r="P7" s="610"/>
      <c r="Q7" s="214"/>
      <c r="R7" s="214"/>
      <c r="S7" s="30"/>
    </row>
    <row r="8" spans="1:19" s="5" customFormat="1" ht="18.75">
      <c r="A8" s="608" t="s">
        <v>798</v>
      </c>
      <c r="B8" s="608"/>
      <c r="C8" s="609"/>
      <c r="D8" s="606"/>
      <c r="E8" s="606"/>
      <c r="F8" s="606"/>
      <c r="G8" s="606"/>
      <c r="H8" s="610"/>
      <c r="I8" s="610"/>
      <c r="J8" s="610"/>
      <c r="K8" s="610"/>
      <c r="L8" s="610"/>
      <c r="M8" s="610"/>
      <c r="N8" s="610"/>
      <c r="O8" s="610"/>
      <c r="P8" s="610"/>
      <c r="Q8" s="214"/>
      <c r="R8" s="214"/>
      <c r="S8" s="30"/>
    </row>
    <row r="9" spans="1:19" s="5" customFormat="1" ht="18.75">
      <c r="A9" s="833" t="s">
        <v>185</v>
      </c>
      <c r="B9" s="833"/>
      <c r="C9" s="833"/>
      <c r="D9" s="833"/>
      <c r="E9" s="833"/>
      <c r="F9" s="833"/>
      <c r="G9" s="833"/>
      <c r="H9" s="833"/>
      <c r="I9" s="833"/>
      <c r="J9" s="833"/>
      <c r="K9" s="833"/>
      <c r="L9" s="833"/>
      <c r="M9" s="833"/>
      <c r="N9" s="833"/>
      <c r="O9" s="833"/>
      <c r="P9" s="833"/>
      <c r="Q9" s="214"/>
      <c r="R9" s="214"/>
      <c r="S9" s="30"/>
    </row>
    <row r="10" spans="1:19" s="5" customFormat="1" ht="18.75">
      <c r="A10" s="573" t="s">
        <v>184</v>
      </c>
      <c r="B10" s="574"/>
      <c r="C10" s="574"/>
      <c r="D10" s="574"/>
      <c r="E10" s="574"/>
      <c r="F10" s="574"/>
      <c r="G10" s="574"/>
      <c r="H10" s="574"/>
      <c r="I10" s="574"/>
      <c r="J10" s="575"/>
      <c r="K10" s="576"/>
      <c r="L10" s="577"/>
      <c r="M10" s="577"/>
      <c r="N10" s="577"/>
      <c r="O10" s="577"/>
      <c r="P10" s="577"/>
      <c r="Q10" s="214"/>
      <c r="R10" s="214"/>
      <c r="S10" s="30"/>
    </row>
    <row r="11" spans="1:19" ht="15" customHeight="1">
      <c r="A11" s="835" t="s">
        <v>2</v>
      </c>
      <c r="B11" s="835" t="s">
        <v>3</v>
      </c>
      <c r="C11" s="835" t="s">
        <v>4</v>
      </c>
      <c r="D11" s="847" t="s">
        <v>5</v>
      </c>
      <c r="E11" s="848"/>
      <c r="F11" s="849"/>
      <c r="G11" s="834" t="s">
        <v>6</v>
      </c>
      <c r="H11" s="834"/>
      <c r="I11" s="834"/>
      <c r="J11" s="834" t="s">
        <v>7</v>
      </c>
      <c r="K11" s="834"/>
      <c r="L11" s="834"/>
      <c r="M11" s="834" t="s">
        <v>8</v>
      </c>
      <c r="N11" s="834"/>
      <c r="O11" s="834"/>
      <c r="P11" s="834" t="s">
        <v>9</v>
      </c>
      <c r="Q11" s="834"/>
      <c r="R11" s="834"/>
      <c r="S11" s="835" t="s">
        <v>10</v>
      </c>
    </row>
    <row r="12" spans="1:19" ht="30" customHeight="1">
      <c r="A12" s="836"/>
      <c r="B12" s="836"/>
      <c r="C12" s="836"/>
      <c r="D12" s="196" t="s">
        <v>11</v>
      </c>
      <c r="E12" s="196" t="s">
        <v>12</v>
      </c>
      <c r="F12" s="196" t="s">
        <v>13</v>
      </c>
      <c r="G12" s="196" t="s">
        <v>14</v>
      </c>
      <c r="H12" s="196" t="s">
        <v>15</v>
      </c>
      <c r="I12" s="196" t="s">
        <v>16</v>
      </c>
      <c r="J12" s="196" t="s">
        <v>17</v>
      </c>
      <c r="K12" s="196" t="s">
        <v>18</v>
      </c>
      <c r="L12" s="196" t="s">
        <v>19</v>
      </c>
      <c r="M12" s="196" t="s">
        <v>20</v>
      </c>
      <c r="N12" s="196" t="s">
        <v>21</v>
      </c>
      <c r="O12" s="196" t="s">
        <v>22</v>
      </c>
      <c r="P12" s="196" t="s">
        <v>23</v>
      </c>
      <c r="Q12" s="196" t="s">
        <v>24</v>
      </c>
      <c r="R12" s="196" t="s">
        <v>25</v>
      </c>
      <c r="S12" s="836"/>
    </row>
    <row r="13" spans="1:19" ht="54.75" customHeight="1">
      <c r="A13" s="218" t="s">
        <v>799</v>
      </c>
      <c r="B13" s="218" t="s">
        <v>744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9">
        <f>P14+P17+P18</f>
        <v>800027</v>
      </c>
      <c r="Q13" s="218"/>
      <c r="R13" s="218"/>
      <c r="S13" s="218"/>
    </row>
    <row r="14" spans="1:19" ht="40.5" customHeight="1">
      <c r="A14" s="220" t="s">
        <v>800</v>
      </c>
      <c r="B14" s="96" t="s">
        <v>745</v>
      </c>
      <c r="C14" s="100" t="s">
        <v>746</v>
      </c>
      <c r="D14" s="221">
        <v>1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222">
        <f>[1]Presupuesto!E13</f>
        <v>181600</v>
      </c>
      <c r="Q14" s="223"/>
      <c r="R14" s="223"/>
      <c r="S14" s="93" t="s">
        <v>747</v>
      </c>
    </row>
    <row r="15" spans="1:19" ht="67.5" customHeight="1">
      <c r="A15" s="96" t="s">
        <v>801</v>
      </c>
      <c r="B15" s="96" t="s">
        <v>748</v>
      </c>
      <c r="C15" s="116" t="s">
        <v>749</v>
      </c>
      <c r="D15" s="93"/>
      <c r="E15" s="93"/>
      <c r="F15" s="93"/>
      <c r="G15" s="221">
        <v>1</v>
      </c>
      <c r="H15" s="93"/>
      <c r="I15" s="93"/>
      <c r="J15" s="93"/>
      <c r="K15" s="221">
        <v>1</v>
      </c>
      <c r="L15" s="93"/>
      <c r="M15" s="93"/>
      <c r="N15" s="93"/>
      <c r="O15" s="221">
        <v>1</v>
      </c>
      <c r="P15" s="222"/>
      <c r="Q15" s="223"/>
      <c r="R15" s="223"/>
      <c r="S15" s="93" t="s">
        <v>747</v>
      </c>
    </row>
    <row r="16" spans="1:19" ht="65.25" customHeight="1">
      <c r="A16" s="96" t="s">
        <v>802</v>
      </c>
      <c r="B16" s="96" t="s">
        <v>750</v>
      </c>
      <c r="C16" s="116" t="s">
        <v>751</v>
      </c>
      <c r="D16" s="221">
        <v>17</v>
      </c>
      <c r="E16" s="221">
        <v>17</v>
      </c>
      <c r="F16" s="221">
        <v>17</v>
      </c>
      <c r="G16" s="221">
        <v>17</v>
      </c>
      <c r="H16" s="221">
        <v>17</v>
      </c>
      <c r="I16" s="221">
        <v>17</v>
      </c>
      <c r="J16" s="221">
        <v>17</v>
      </c>
      <c r="K16" s="221">
        <v>17</v>
      </c>
      <c r="L16" s="221">
        <v>17</v>
      </c>
      <c r="M16" s="221">
        <v>17</v>
      </c>
      <c r="N16" s="221">
        <v>17</v>
      </c>
      <c r="O16" s="221">
        <v>16</v>
      </c>
      <c r="P16" s="222"/>
      <c r="Q16" s="223"/>
      <c r="R16" s="223"/>
      <c r="S16" s="93" t="s">
        <v>747</v>
      </c>
    </row>
    <row r="17" spans="1:19" ht="92.25" customHeight="1">
      <c r="A17" s="220" t="s">
        <v>803</v>
      </c>
      <c r="B17" s="96" t="s">
        <v>815</v>
      </c>
      <c r="C17" s="116" t="s">
        <v>752</v>
      </c>
      <c r="D17" s="93"/>
      <c r="E17" s="93"/>
      <c r="F17" s="221">
        <v>1</v>
      </c>
      <c r="G17" s="93"/>
      <c r="H17" s="93"/>
      <c r="I17" s="93"/>
      <c r="J17" s="93"/>
      <c r="K17" s="93"/>
      <c r="L17" s="93"/>
      <c r="M17" s="93"/>
      <c r="N17" s="93"/>
      <c r="O17" s="93"/>
      <c r="P17" s="222">
        <f>[1]Presupuesto!E20</f>
        <v>468427</v>
      </c>
      <c r="Q17" s="223"/>
      <c r="R17" s="223"/>
      <c r="S17" s="92"/>
    </row>
    <row r="18" spans="1:19" ht="72" customHeight="1">
      <c r="A18" s="220" t="s">
        <v>804</v>
      </c>
      <c r="B18" s="96" t="s">
        <v>816</v>
      </c>
      <c r="C18" s="116" t="s">
        <v>536</v>
      </c>
      <c r="D18" s="221">
        <v>1</v>
      </c>
      <c r="E18" s="221">
        <v>1</v>
      </c>
      <c r="F18" s="221">
        <v>1</v>
      </c>
      <c r="G18" s="221">
        <v>1</v>
      </c>
      <c r="H18" s="221">
        <v>1</v>
      </c>
      <c r="I18" s="221">
        <v>1</v>
      </c>
      <c r="J18" s="221">
        <v>1</v>
      </c>
      <c r="K18" s="221">
        <v>1</v>
      </c>
      <c r="L18" s="221">
        <v>1</v>
      </c>
      <c r="M18" s="221">
        <v>1</v>
      </c>
      <c r="N18" s="221">
        <v>1</v>
      </c>
      <c r="O18" s="221">
        <v>1</v>
      </c>
      <c r="P18" s="222">
        <f>[1]Presupuesto!E28</f>
        <v>150000</v>
      </c>
      <c r="Q18" s="223"/>
      <c r="R18" s="223"/>
      <c r="S18" s="93"/>
    </row>
    <row r="19" spans="1:19" ht="84" customHeight="1">
      <c r="A19" s="218" t="s">
        <v>805</v>
      </c>
      <c r="B19" s="218" t="s">
        <v>753</v>
      </c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9">
        <f>P20+P21+P22</f>
        <v>20000</v>
      </c>
      <c r="Q19" s="218"/>
      <c r="R19" s="218"/>
      <c r="S19" s="218"/>
    </row>
    <row r="20" spans="1:19" ht="41.25" customHeight="1">
      <c r="A20" s="224" t="s">
        <v>806</v>
      </c>
      <c r="B20" s="224" t="s">
        <v>754</v>
      </c>
      <c r="C20" s="225" t="s">
        <v>755</v>
      </c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7"/>
      <c r="Q20" s="227"/>
      <c r="R20" s="227"/>
      <c r="S20" s="227"/>
    </row>
    <row r="21" spans="1:19" ht="55.5" customHeight="1">
      <c r="A21" s="228" t="s">
        <v>817</v>
      </c>
      <c r="B21" s="228" t="s">
        <v>756</v>
      </c>
      <c r="C21" s="116" t="s">
        <v>757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9"/>
      <c r="Q21" s="223"/>
      <c r="R21" s="223"/>
      <c r="S21" s="93"/>
    </row>
    <row r="22" spans="1:19" ht="85.5" customHeight="1">
      <c r="A22" s="230" t="s">
        <v>807</v>
      </c>
      <c r="B22" s="96" t="s">
        <v>758</v>
      </c>
      <c r="C22" s="116" t="s">
        <v>759</v>
      </c>
      <c r="D22" s="93"/>
      <c r="E22" s="93"/>
      <c r="F22" s="221">
        <v>1</v>
      </c>
      <c r="G22" s="93"/>
      <c r="H22" s="93"/>
      <c r="I22" s="221">
        <v>1</v>
      </c>
      <c r="J22" s="93"/>
      <c r="K22" s="93"/>
      <c r="L22" s="221">
        <v>1</v>
      </c>
      <c r="M22" s="93"/>
      <c r="N22" s="93"/>
      <c r="O22" s="221">
        <v>1</v>
      </c>
      <c r="P22" s="229">
        <f>[1]Presupuesto!E40</f>
        <v>20000</v>
      </c>
      <c r="Q22" s="223"/>
      <c r="R22" s="223"/>
      <c r="S22" s="92"/>
    </row>
    <row r="23" spans="1:19" ht="75.75" customHeight="1">
      <c r="A23" s="231" t="s">
        <v>808</v>
      </c>
      <c r="B23" s="231" t="s">
        <v>760</v>
      </c>
      <c r="C23" s="232" t="s">
        <v>761</v>
      </c>
      <c r="D23" s="233"/>
      <c r="E23" s="233"/>
      <c r="F23" s="234"/>
      <c r="G23" s="233"/>
      <c r="H23" s="233"/>
      <c r="I23" s="234"/>
      <c r="J23" s="233"/>
      <c r="K23" s="233"/>
      <c r="L23" s="234"/>
      <c r="M23" s="233"/>
      <c r="N23" s="233"/>
      <c r="O23" s="234"/>
      <c r="P23" s="235">
        <f>P25+P26</f>
        <v>91420</v>
      </c>
      <c r="Q23" s="236"/>
      <c r="R23" s="236"/>
      <c r="S23" s="237"/>
    </row>
    <row r="24" spans="1:19" ht="81" customHeight="1">
      <c r="A24" s="220" t="s">
        <v>818</v>
      </c>
      <c r="B24" s="96" t="s">
        <v>762</v>
      </c>
      <c r="C24" s="116" t="s">
        <v>763</v>
      </c>
      <c r="D24" s="93"/>
      <c r="E24" s="93"/>
      <c r="F24" s="221">
        <v>1</v>
      </c>
      <c r="G24" s="93"/>
      <c r="H24" s="93"/>
      <c r="I24" s="221">
        <v>1</v>
      </c>
      <c r="J24" s="93"/>
      <c r="K24" s="93"/>
      <c r="L24" s="221">
        <v>1</v>
      </c>
      <c r="M24" s="93"/>
      <c r="N24" s="93"/>
      <c r="O24" s="221">
        <v>1</v>
      </c>
      <c r="P24" s="229"/>
      <c r="Q24" s="223"/>
      <c r="R24" s="223"/>
      <c r="S24" s="92"/>
    </row>
    <row r="25" spans="1:19" ht="108.75" customHeight="1">
      <c r="A25" s="220" t="s">
        <v>809</v>
      </c>
      <c r="B25" s="96" t="s">
        <v>764</v>
      </c>
      <c r="C25" s="116" t="s">
        <v>765</v>
      </c>
      <c r="D25" s="93"/>
      <c r="E25" s="93"/>
      <c r="F25" s="221">
        <v>1</v>
      </c>
      <c r="G25" s="93"/>
      <c r="H25" s="93"/>
      <c r="I25" s="221">
        <v>1</v>
      </c>
      <c r="J25" s="93"/>
      <c r="K25" s="93"/>
      <c r="L25" s="221">
        <v>1</v>
      </c>
      <c r="M25" s="93"/>
      <c r="N25" s="93"/>
      <c r="O25" s="221">
        <v>1</v>
      </c>
      <c r="P25" s="222">
        <f>[1]Presupuesto!E50</f>
        <v>71420</v>
      </c>
      <c r="Q25" s="223"/>
      <c r="R25" s="223"/>
      <c r="S25" s="92"/>
    </row>
    <row r="26" spans="1:19" ht="51.75">
      <c r="A26" s="220" t="s">
        <v>810</v>
      </c>
      <c r="B26" s="96" t="s">
        <v>766</v>
      </c>
      <c r="C26" s="116" t="s">
        <v>767</v>
      </c>
      <c r="D26" s="221">
        <v>2</v>
      </c>
      <c r="E26" s="221">
        <v>1</v>
      </c>
      <c r="F26" s="221">
        <v>1</v>
      </c>
      <c r="G26" s="93"/>
      <c r="H26" s="93"/>
      <c r="I26" s="93"/>
      <c r="J26" s="93"/>
      <c r="K26" s="93"/>
      <c r="L26" s="93"/>
      <c r="M26" s="93"/>
      <c r="N26" s="93"/>
      <c r="O26" s="93"/>
      <c r="P26" s="222">
        <f>[1]Presupuesto!E60</f>
        <v>20000</v>
      </c>
      <c r="Q26" s="223"/>
      <c r="R26" s="223"/>
      <c r="S26" s="92"/>
    </row>
    <row r="27" spans="1:19" ht="83.25" customHeight="1">
      <c r="A27" s="96" t="s">
        <v>819</v>
      </c>
      <c r="B27" s="96" t="s">
        <v>768</v>
      </c>
      <c r="C27" s="116" t="s">
        <v>769</v>
      </c>
      <c r="D27" s="221">
        <v>2</v>
      </c>
      <c r="E27" s="221">
        <v>1</v>
      </c>
      <c r="F27" s="221">
        <v>1</v>
      </c>
      <c r="G27" s="93"/>
      <c r="H27" s="93"/>
      <c r="I27" s="93"/>
      <c r="J27" s="93"/>
      <c r="K27" s="93"/>
      <c r="L27" s="93"/>
      <c r="M27" s="93"/>
      <c r="N27" s="93"/>
      <c r="O27" s="93"/>
      <c r="P27" s="229"/>
      <c r="Q27" s="238"/>
      <c r="R27" s="238"/>
      <c r="S27" s="238"/>
    </row>
    <row r="28" spans="1:19" ht="45">
      <c r="A28" s="231" t="s">
        <v>811</v>
      </c>
      <c r="B28" s="231" t="s">
        <v>770</v>
      </c>
      <c r="C28" s="232" t="s">
        <v>771</v>
      </c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29">
        <f>P31</f>
        <v>24973</v>
      </c>
      <c r="Q28" s="223"/>
      <c r="R28" s="223"/>
      <c r="S28" s="240"/>
    </row>
    <row r="29" spans="1:19" ht="34.5">
      <c r="A29" s="96" t="s">
        <v>812</v>
      </c>
      <c r="B29" s="96" t="s">
        <v>772</v>
      </c>
      <c r="C29" s="116" t="s">
        <v>773</v>
      </c>
      <c r="D29" s="221">
        <v>1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229" t="s">
        <v>774</v>
      </c>
      <c r="Q29" s="223"/>
      <c r="R29" s="223"/>
      <c r="S29" s="92"/>
    </row>
    <row r="30" spans="1:19" ht="69">
      <c r="A30" s="96" t="s">
        <v>813</v>
      </c>
      <c r="B30" s="96" t="s">
        <v>775</v>
      </c>
      <c r="C30" s="116" t="s">
        <v>776</v>
      </c>
      <c r="D30" s="93"/>
      <c r="E30" s="93"/>
      <c r="F30" s="221">
        <v>1</v>
      </c>
      <c r="G30" s="93"/>
      <c r="H30" s="93"/>
      <c r="I30" s="221">
        <v>1</v>
      </c>
      <c r="J30" s="93"/>
      <c r="K30" s="93"/>
      <c r="L30" s="221">
        <v>1</v>
      </c>
      <c r="M30" s="93"/>
      <c r="N30" s="93"/>
      <c r="O30" s="221">
        <v>1</v>
      </c>
      <c r="P30" s="229" t="s">
        <v>774</v>
      </c>
      <c r="Q30" s="223"/>
      <c r="R30" s="223"/>
      <c r="S30" s="92"/>
    </row>
    <row r="31" spans="1:19" ht="34.5">
      <c r="A31" s="220" t="s">
        <v>814</v>
      </c>
      <c r="B31" s="96" t="s">
        <v>777</v>
      </c>
      <c r="C31" s="116" t="s">
        <v>94</v>
      </c>
      <c r="D31" s="93"/>
      <c r="E31" s="93"/>
      <c r="F31" s="221">
        <v>1</v>
      </c>
      <c r="G31" s="239"/>
      <c r="H31" s="239"/>
      <c r="I31" s="239"/>
      <c r="J31" s="239"/>
      <c r="K31" s="239"/>
      <c r="L31" s="239"/>
      <c r="M31" s="239"/>
      <c r="N31" s="239"/>
      <c r="O31" s="239"/>
      <c r="P31" s="222">
        <f>[1]Presupuesto!E70</f>
        <v>24973</v>
      </c>
      <c r="Q31" s="223"/>
      <c r="R31" s="223"/>
      <c r="S31" s="92"/>
    </row>
    <row r="32" spans="1:19" ht="33" customHeight="1" thickBot="1">
      <c r="A32" s="96" t="s">
        <v>1706</v>
      </c>
      <c r="B32" s="96" t="s">
        <v>778</v>
      </c>
      <c r="C32" s="116" t="s">
        <v>779</v>
      </c>
      <c r="D32" s="93"/>
      <c r="E32" s="221">
        <v>1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353"/>
      <c r="Q32" s="223"/>
      <c r="R32" s="223"/>
      <c r="S32" s="92"/>
    </row>
    <row r="33" spans="1:19" ht="18" thickBot="1">
      <c r="A33" s="241" t="s">
        <v>780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357">
        <f>P13+P19</f>
        <v>820027</v>
      </c>
      <c r="Q33" s="48"/>
      <c r="R33" s="48"/>
      <c r="S33" s="343"/>
    </row>
    <row r="34" spans="1:19" ht="15.75" thickBot="1">
      <c r="A34" s="480" t="s">
        <v>1842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3"/>
      <c r="P34" s="244"/>
      <c r="Q34" s="167"/>
      <c r="R34" s="6"/>
    </row>
    <row r="35" spans="1:19" ht="15.75" thickBot="1">
      <c r="A35" s="245" t="s">
        <v>781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356"/>
    </row>
    <row r="36" spans="1:19" ht="15.75" thickBot="1">
      <c r="A36" s="247" t="s">
        <v>782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9"/>
    </row>
    <row r="37" spans="1:19">
      <c r="A37" s="838" t="s">
        <v>520</v>
      </c>
      <c r="B37" s="839"/>
      <c r="C37" s="839"/>
      <c r="D37" s="839"/>
      <c r="E37" s="839"/>
      <c r="F37" s="839"/>
      <c r="G37" s="839"/>
      <c r="H37" s="839"/>
      <c r="I37" s="839"/>
      <c r="J37" s="839"/>
      <c r="K37" s="839"/>
      <c r="L37" s="839"/>
      <c r="M37" s="839"/>
      <c r="N37" s="839"/>
      <c r="O37" s="840"/>
      <c r="P37" s="354">
        <v>74112579</v>
      </c>
    </row>
    <row r="38" spans="1:19">
      <c r="A38" s="838" t="s">
        <v>1715</v>
      </c>
      <c r="B38" s="839"/>
      <c r="C38" s="839"/>
      <c r="D38" s="839"/>
      <c r="E38" s="839"/>
      <c r="F38" s="839"/>
      <c r="G38" s="839"/>
      <c r="H38" s="839"/>
      <c r="I38" s="839"/>
      <c r="J38" s="839"/>
      <c r="K38" s="839"/>
      <c r="L38" s="839"/>
      <c r="M38" s="839"/>
      <c r="N38" s="839"/>
      <c r="O38" s="840"/>
      <c r="P38" s="354">
        <v>720000</v>
      </c>
    </row>
    <row r="39" spans="1:19" ht="15" customHeight="1">
      <c r="A39" s="838" t="s">
        <v>1694</v>
      </c>
      <c r="B39" s="839"/>
      <c r="C39" s="839"/>
      <c r="D39" s="839"/>
      <c r="E39" s="839"/>
      <c r="F39" s="839"/>
      <c r="G39" s="839"/>
      <c r="H39" s="839"/>
      <c r="I39" s="839"/>
      <c r="J39" s="839"/>
      <c r="K39" s="839"/>
      <c r="L39" s="839"/>
      <c r="M39" s="839"/>
      <c r="N39" s="839"/>
      <c r="O39" s="840"/>
      <c r="P39" s="354">
        <v>72956099</v>
      </c>
    </row>
    <row r="40" spans="1:19">
      <c r="A40" s="838" t="s">
        <v>1695</v>
      </c>
      <c r="B40" s="839"/>
      <c r="C40" s="839"/>
      <c r="D40" s="839"/>
      <c r="E40" s="839"/>
      <c r="F40" s="839"/>
      <c r="G40" s="839"/>
      <c r="H40" s="839"/>
      <c r="I40" s="839"/>
      <c r="J40" s="839"/>
      <c r="K40" s="839"/>
      <c r="L40" s="839"/>
      <c r="M40" s="839"/>
      <c r="N40" s="839"/>
      <c r="O40" s="840"/>
      <c r="P40" s="354">
        <v>4181400</v>
      </c>
    </row>
    <row r="41" spans="1:19">
      <c r="A41" s="838" t="s">
        <v>1696</v>
      </c>
      <c r="B41" s="839"/>
      <c r="C41" s="839"/>
      <c r="D41" s="839"/>
      <c r="E41" s="839"/>
      <c r="F41" s="839"/>
      <c r="G41" s="839"/>
      <c r="H41" s="839"/>
      <c r="I41" s="839"/>
      <c r="J41" s="839"/>
      <c r="K41" s="839"/>
      <c r="L41" s="839"/>
      <c r="M41" s="839"/>
      <c r="N41" s="839"/>
      <c r="O41" s="840"/>
      <c r="P41" s="354">
        <v>53446255</v>
      </c>
    </row>
    <row r="42" spans="1:19">
      <c r="A42" s="838" t="s">
        <v>1697</v>
      </c>
      <c r="B42" s="839"/>
      <c r="C42" s="839"/>
      <c r="D42" s="839"/>
      <c r="E42" s="839"/>
      <c r="F42" s="839"/>
      <c r="G42" s="839"/>
      <c r="H42" s="839"/>
      <c r="I42" s="839"/>
      <c r="J42" s="839"/>
      <c r="K42" s="839"/>
      <c r="L42" s="839"/>
      <c r="M42" s="839"/>
      <c r="N42" s="839"/>
      <c r="O42" s="840"/>
      <c r="P42" s="354">
        <v>27115469</v>
      </c>
    </row>
    <row r="43" spans="1:19">
      <c r="A43" s="841" t="s">
        <v>523</v>
      </c>
      <c r="B43" s="842"/>
      <c r="C43" s="842"/>
      <c r="D43" s="842"/>
      <c r="E43" s="842"/>
      <c r="F43" s="842"/>
      <c r="G43" s="842"/>
      <c r="H43" s="842"/>
      <c r="I43" s="842"/>
      <c r="J43" s="842"/>
      <c r="K43" s="842"/>
      <c r="L43" s="842"/>
      <c r="M43" s="842"/>
      <c r="N43" s="842"/>
      <c r="O43" s="843"/>
      <c r="P43" s="354">
        <v>14863219</v>
      </c>
    </row>
    <row r="44" spans="1:19">
      <c r="A44" s="841" t="s">
        <v>524</v>
      </c>
      <c r="B44" s="842"/>
      <c r="C44" s="842"/>
      <c r="D44" s="842"/>
      <c r="E44" s="842"/>
      <c r="F44" s="842"/>
      <c r="G44" s="842"/>
      <c r="H44" s="842"/>
      <c r="I44" s="842"/>
      <c r="J44" s="842"/>
      <c r="K44" s="842"/>
      <c r="L44" s="842"/>
      <c r="M44" s="842"/>
      <c r="N44" s="842"/>
      <c r="O44" s="843"/>
      <c r="P44" s="354">
        <v>14270331</v>
      </c>
    </row>
    <row r="45" spans="1:19" ht="15" customHeight="1">
      <c r="A45" s="841" t="s">
        <v>525</v>
      </c>
      <c r="B45" s="842"/>
      <c r="C45" s="842"/>
      <c r="D45" s="842"/>
      <c r="E45" s="842"/>
      <c r="F45" s="842"/>
      <c r="G45" s="842"/>
      <c r="H45" s="842"/>
      <c r="I45" s="842"/>
      <c r="J45" s="842"/>
      <c r="K45" s="842"/>
      <c r="L45" s="842"/>
      <c r="M45" s="842"/>
      <c r="N45" s="842"/>
      <c r="O45" s="843"/>
      <c r="P45" s="354">
        <v>1768373</v>
      </c>
    </row>
    <row r="46" spans="1:19" ht="15.75" thickBot="1">
      <c r="A46" s="853" t="s">
        <v>1712</v>
      </c>
      <c r="B46" s="854"/>
      <c r="C46" s="854"/>
      <c r="D46" s="854"/>
      <c r="E46" s="854"/>
      <c r="F46" s="854"/>
      <c r="G46" s="854"/>
      <c r="H46" s="854"/>
      <c r="I46" s="854"/>
      <c r="J46" s="854"/>
      <c r="K46" s="854"/>
      <c r="L46" s="854"/>
      <c r="M46" s="854"/>
      <c r="N46" s="854"/>
      <c r="O46" s="855"/>
      <c r="P46" s="352">
        <f>SUM(P37:P45)</f>
        <v>263433725</v>
      </c>
    </row>
    <row r="47" spans="1:19" ht="15.75" thickBot="1">
      <c r="A47" s="850" t="s">
        <v>1708</v>
      </c>
      <c r="B47" s="851"/>
      <c r="C47" s="851"/>
      <c r="D47" s="851"/>
      <c r="E47" s="851"/>
      <c r="F47" s="851"/>
      <c r="G47" s="851"/>
      <c r="H47" s="851"/>
      <c r="I47" s="851"/>
      <c r="J47" s="851"/>
      <c r="K47" s="851"/>
      <c r="L47" s="851"/>
      <c r="M47" s="851"/>
      <c r="N47" s="851"/>
      <c r="O47" s="852"/>
      <c r="P47" s="355">
        <v>1175000</v>
      </c>
      <c r="Q47" s="167"/>
    </row>
    <row r="48" spans="1:19">
      <c r="A48" s="850" t="s">
        <v>1862</v>
      </c>
      <c r="B48" s="851"/>
      <c r="C48" s="851"/>
      <c r="D48" s="851"/>
      <c r="E48" s="851"/>
      <c r="F48" s="851"/>
      <c r="G48" s="851"/>
      <c r="H48" s="851"/>
      <c r="I48" s="851"/>
      <c r="J48" s="851"/>
      <c r="K48" s="851"/>
      <c r="L48" s="851"/>
      <c r="M48" s="851"/>
      <c r="N48" s="851"/>
      <c r="O48" s="852"/>
      <c r="P48" s="348">
        <v>69079600</v>
      </c>
      <c r="Q48" s="6"/>
    </row>
    <row r="49" spans="1:17">
      <c r="A49" s="850" t="s">
        <v>1711</v>
      </c>
      <c r="B49" s="851"/>
      <c r="C49" s="851"/>
      <c r="D49" s="851"/>
      <c r="E49" s="851"/>
      <c r="F49" s="851"/>
      <c r="G49" s="851"/>
      <c r="H49" s="851"/>
      <c r="I49" s="851"/>
      <c r="J49" s="851"/>
      <c r="K49" s="851"/>
      <c r="L49" s="851"/>
      <c r="M49" s="851"/>
      <c r="N49" s="851"/>
      <c r="O49" s="852"/>
      <c r="P49" s="348">
        <v>646223</v>
      </c>
      <c r="Q49" s="6"/>
    </row>
    <row r="50" spans="1:17" ht="15.75" thickBot="1">
      <c r="A50" s="853" t="s">
        <v>1713</v>
      </c>
      <c r="B50" s="854"/>
      <c r="C50" s="854"/>
      <c r="D50" s="854"/>
      <c r="E50" s="854"/>
      <c r="F50" s="854"/>
      <c r="G50" s="854"/>
      <c r="H50" s="854"/>
      <c r="I50" s="854"/>
      <c r="J50" s="854"/>
      <c r="K50" s="854"/>
      <c r="L50" s="854"/>
      <c r="M50" s="854"/>
      <c r="N50" s="854"/>
      <c r="O50" s="855"/>
      <c r="P50" s="352">
        <f>P47+P48+P49</f>
        <v>70900823</v>
      </c>
      <c r="Q50" s="6"/>
    </row>
    <row r="51" spans="1:17">
      <c r="A51" s="344" t="s">
        <v>1710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1">
        <v>38245082.270000003</v>
      </c>
      <c r="Q51" s="6"/>
    </row>
    <row r="52" spans="1:17">
      <c r="A52" s="344" t="s">
        <v>783</v>
      </c>
      <c r="B52" s="250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1">
        <v>21205099.43</v>
      </c>
      <c r="Q52" s="6"/>
    </row>
    <row r="53" spans="1:17">
      <c r="A53" s="344" t="s">
        <v>784</v>
      </c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1">
        <v>802584</v>
      </c>
    </row>
    <row r="54" spans="1:17">
      <c r="A54" s="344" t="s">
        <v>785</v>
      </c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1">
        <v>915128</v>
      </c>
    </row>
    <row r="55" spans="1:17">
      <c r="A55" s="344" t="s">
        <v>786</v>
      </c>
      <c r="B55" s="250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1">
        <v>521515</v>
      </c>
    </row>
    <row r="56" spans="1:17">
      <c r="A56" s="344" t="s">
        <v>787</v>
      </c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1">
        <v>8263314.2999999998</v>
      </c>
    </row>
    <row r="57" spans="1:17" ht="15.75" thickBot="1">
      <c r="A57" s="345" t="s">
        <v>788</v>
      </c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346">
        <v>948100</v>
      </c>
    </row>
    <row r="58" spans="1:17" ht="15.75" thickBot="1">
      <c r="A58" s="856" t="s">
        <v>1714</v>
      </c>
      <c r="B58" s="857"/>
      <c r="C58" s="857"/>
      <c r="D58" s="857"/>
      <c r="E58" s="857"/>
      <c r="F58" s="857"/>
      <c r="G58" s="857"/>
      <c r="H58" s="857"/>
      <c r="I58" s="857"/>
      <c r="J58" s="857"/>
      <c r="K58" s="857"/>
      <c r="L58" s="857"/>
      <c r="M58" s="857"/>
      <c r="N58" s="857"/>
      <c r="O58" s="858"/>
      <c r="P58" s="347">
        <f>P46+P50</f>
        <v>334334548</v>
      </c>
    </row>
  </sheetData>
  <mergeCells count="29">
    <mergeCell ref="A49:O49"/>
    <mergeCell ref="A38:O38"/>
    <mergeCell ref="A50:O50"/>
    <mergeCell ref="A46:O46"/>
    <mergeCell ref="A58:O58"/>
    <mergeCell ref="A47:O47"/>
    <mergeCell ref="A48:O48"/>
    <mergeCell ref="S11:S12"/>
    <mergeCell ref="A1:S1"/>
    <mergeCell ref="A37:O37"/>
    <mergeCell ref="A45:O45"/>
    <mergeCell ref="A39:O39"/>
    <mergeCell ref="A40:O40"/>
    <mergeCell ref="A41:O41"/>
    <mergeCell ref="A42:O42"/>
    <mergeCell ref="A43:O43"/>
    <mergeCell ref="A44:O44"/>
    <mergeCell ref="A2:S2"/>
    <mergeCell ref="A3:S3"/>
    <mergeCell ref="A4:C4"/>
    <mergeCell ref="A11:A12"/>
    <mergeCell ref="B11:B12"/>
    <mergeCell ref="C11:C12"/>
    <mergeCell ref="A9:P9"/>
    <mergeCell ref="G11:I11"/>
    <mergeCell ref="J11:L11"/>
    <mergeCell ref="M11:O11"/>
    <mergeCell ref="P11:R11"/>
    <mergeCell ref="D11:F1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4"/>
  <sheetViews>
    <sheetView topLeftCell="A95" zoomScale="80" zoomScaleNormal="80" workbookViewId="0">
      <selection activeCell="A101" sqref="A101:O101"/>
    </sheetView>
  </sheetViews>
  <sheetFormatPr baseColWidth="10" defaultColWidth="11.42578125" defaultRowHeight="15"/>
  <cols>
    <col min="1" max="1" width="44" customWidth="1"/>
    <col min="2" max="2" width="29.42578125" customWidth="1"/>
    <col min="3" max="3" width="19.28515625" customWidth="1"/>
    <col min="4" max="4" width="5.5703125" customWidth="1"/>
    <col min="5" max="5" width="7" customWidth="1"/>
    <col min="6" max="6" width="5.140625" customWidth="1"/>
    <col min="7" max="7" width="4.7109375" customWidth="1"/>
    <col min="8" max="8" width="4" customWidth="1"/>
    <col min="9" max="9" width="6.140625" customWidth="1"/>
    <col min="10" max="10" width="3.7109375" customWidth="1"/>
    <col min="11" max="11" width="3.5703125" customWidth="1"/>
    <col min="12" max="12" width="6.28515625" customWidth="1"/>
    <col min="13" max="13" width="5.28515625" customWidth="1"/>
    <col min="14" max="14" width="4" customWidth="1"/>
    <col min="15" max="15" width="4.5703125" customWidth="1"/>
    <col min="16" max="16" width="18.85546875" customWidth="1"/>
    <col min="17" max="17" width="16.7109375" customWidth="1"/>
    <col min="18" max="18" width="10.140625" customWidth="1"/>
    <col min="19" max="19" width="14.85546875" customWidth="1"/>
  </cols>
  <sheetData>
    <row r="1" spans="1:256" s="331" customFormat="1" ht="4.5" customHeight="1">
      <c r="A1" s="327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9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  <c r="AX1" s="330"/>
      <c r="AY1" s="330"/>
      <c r="AZ1" s="330"/>
      <c r="BA1" s="330"/>
      <c r="BB1" s="330"/>
      <c r="BC1" s="330"/>
      <c r="BD1" s="330"/>
      <c r="BE1" s="330"/>
      <c r="BF1" s="330"/>
      <c r="BG1" s="330"/>
      <c r="BH1" s="330"/>
      <c r="BI1" s="330"/>
      <c r="BJ1" s="330"/>
      <c r="BK1" s="330"/>
      <c r="BL1" s="330"/>
      <c r="BM1" s="330"/>
      <c r="BN1" s="330"/>
      <c r="BO1" s="330"/>
      <c r="BP1" s="330"/>
      <c r="BQ1" s="330"/>
      <c r="BR1" s="330"/>
      <c r="BS1" s="330"/>
      <c r="BT1" s="330"/>
      <c r="BU1" s="330"/>
      <c r="BV1" s="330"/>
      <c r="BW1" s="330"/>
      <c r="BX1" s="330"/>
      <c r="BY1" s="330"/>
      <c r="BZ1" s="330"/>
      <c r="CA1" s="330"/>
      <c r="CB1" s="330"/>
      <c r="CC1" s="330"/>
      <c r="CD1" s="330"/>
      <c r="CE1" s="330"/>
      <c r="CF1" s="330"/>
      <c r="CG1" s="330"/>
      <c r="CH1" s="330"/>
      <c r="CI1" s="330"/>
      <c r="CJ1" s="330"/>
      <c r="CK1" s="330"/>
      <c r="CL1" s="330"/>
      <c r="CM1" s="330"/>
      <c r="CN1" s="330"/>
      <c r="CO1" s="330"/>
      <c r="CP1" s="330"/>
      <c r="CQ1" s="330"/>
      <c r="CR1" s="330"/>
      <c r="CS1" s="330"/>
      <c r="CT1" s="330"/>
      <c r="CU1" s="330"/>
      <c r="CV1" s="330"/>
      <c r="CW1" s="330"/>
      <c r="CX1" s="330"/>
      <c r="CY1" s="330"/>
      <c r="CZ1" s="330"/>
      <c r="DA1" s="330"/>
      <c r="DB1" s="330"/>
      <c r="DC1" s="330"/>
      <c r="DD1" s="330"/>
      <c r="DE1" s="330"/>
      <c r="DF1" s="330"/>
      <c r="DG1" s="330"/>
      <c r="DH1" s="330"/>
      <c r="DI1" s="330"/>
      <c r="DJ1" s="330"/>
      <c r="DK1" s="330"/>
      <c r="DL1" s="330"/>
      <c r="DM1" s="330"/>
      <c r="DN1" s="330"/>
      <c r="DO1" s="330"/>
      <c r="DP1" s="330"/>
      <c r="DQ1" s="330"/>
      <c r="DR1" s="330"/>
      <c r="DS1" s="330"/>
      <c r="DT1" s="330"/>
      <c r="DU1" s="330"/>
      <c r="DV1" s="330"/>
      <c r="DW1" s="330"/>
      <c r="DX1" s="330"/>
      <c r="DY1" s="330"/>
      <c r="DZ1" s="330"/>
      <c r="EA1" s="330"/>
      <c r="EB1" s="330"/>
      <c r="EC1" s="330"/>
      <c r="ED1" s="330"/>
      <c r="EE1" s="330"/>
      <c r="EF1" s="330"/>
      <c r="EG1" s="330"/>
      <c r="EH1" s="330"/>
      <c r="EI1" s="330"/>
      <c r="EJ1" s="330"/>
      <c r="EK1" s="330"/>
      <c r="EL1" s="330"/>
      <c r="EM1" s="330"/>
      <c r="EN1" s="330"/>
      <c r="EO1" s="330"/>
      <c r="EP1" s="330"/>
      <c r="EQ1" s="330"/>
      <c r="ER1" s="330"/>
      <c r="ES1" s="330"/>
      <c r="ET1" s="330"/>
      <c r="EU1" s="330"/>
      <c r="EV1" s="330"/>
      <c r="EW1" s="330"/>
      <c r="EX1" s="330"/>
      <c r="EY1" s="330"/>
      <c r="EZ1" s="330"/>
      <c r="FA1" s="330"/>
      <c r="FB1" s="330"/>
      <c r="FC1" s="330"/>
      <c r="FD1" s="330"/>
      <c r="FE1" s="330"/>
      <c r="FF1" s="330"/>
      <c r="FG1" s="330"/>
      <c r="FH1" s="330"/>
      <c r="FI1" s="330"/>
      <c r="FJ1" s="330"/>
      <c r="FK1" s="330"/>
      <c r="FL1" s="330"/>
      <c r="FM1" s="330"/>
      <c r="FN1" s="330"/>
      <c r="FO1" s="330"/>
      <c r="FP1" s="330"/>
      <c r="FQ1" s="330"/>
      <c r="FR1" s="330"/>
      <c r="FS1" s="330"/>
      <c r="FT1" s="330"/>
      <c r="FU1" s="330"/>
      <c r="FV1" s="330"/>
      <c r="FW1" s="330"/>
      <c r="FX1" s="330"/>
      <c r="FY1" s="330"/>
      <c r="FZ1" s="330"/>
      <c r="GA1" s="330"/>
      <c r="GB1" s="330"/>
      <c r="GC1" s="330"/>
      <c r="GD1" s="330"/>
      <c r="GE1" s="330"/>
      <c r="GF1" s="330"/>
      <c r="GG1" s="330"/>
      <c r="GH1" s="330"/>
      <c r="GI1" s="330"/>
      <c r="GJ1" s="330"/>
      <c r="GK1" s="330"/>
      <c r="GL1" s="330"/>
      <c r="GM1" s="330"/>
      <c r="GN1" s="330"/>
      <c r="GO1" s="330"/>
      <c r="GP1" s="330"/>
      <c r="GQ1" s="330"/>
      <c r="GR1" s="330"/>
      <c r="GS1" s="330"/>
      <c r="GT1" s="330"/>
      <c r="GU1" s="330"/>
      <c r="GV1" s="330"/>
      <c r="GW1" s="330"/>
      <c r="GX1" s="330"/>
      <c r="GY1" s="330"/>
      <c r="GZ1" s="330"/>
      <c r="HA1" s="330"/>
      <c r="HB1" s="330"/>
      <c r="HC1" s="330"/>
      <c r="HD1" s="330"/>
      <c r="HE1" s="330"/>
      <c r="HF1" s="330"/>
      <c r="HG1" s="330"/>
      <c r="HH1" s="330"/>
      <c r="HI1" s="330"/>
      <c r="HJ1" s="330"/>
      <c r="HK1" s="330"/>
      <c r="HL1" s="330"/>
      <c r="HM1" s="330"/>
      <c r="HN1" s="330"/>
      <c r="HO1" s="330"/>
      <c r="HP1" s="330"/>
      <c r="HQ1" s="330"/>
      <c r="HR1" s="330"/>
      <c r="HS1" s="330"/>
      <c r="HT1" s="330"/>
      <c r="HU1" s="330"/>
      <c r="HV1" s="330"/>
      <c r="HW1" s="330"/>
      <c r="HX1" s="330"/>
      <c r="HY1" s="330"/>
      <c r="HZ1" s="330"/>
      <c r="IA1" s="330"/>
      <c r="IB1" s="330"/>
      <c r="IC1" s="330"/>
      <c r="ID1" s="330"/>
      <c r="IE1" s="330"/>
      <c r="IF1" s="330"/>
      <c r="IG1" s="330"/>
      <c r="IH1" s="330"/>
      <c r="II1" s="330"/>
      <c r="IJ1" s="330"/>
      <c r="IK1" s="330"/>
      <c r="IL1" s="330"/>
      <c r="IM1" s="330"/>
      <c r="IN1" s="330"/>
      <c r="IO1" s="330"/>
      <c r="IP1" s="330"/>
      <c r="IQ1" s="330"/>
      <c r="IR1" s="330"/>
      <c r="IS1" s="330"/>
      <c r="IT1" s="330"/>
      <c r="IU1" s="330"/>
      <c r="IV1" s="330"/>
    </row>
    <row r="2" spans="1:256" s="331" customFormat="1" ht="33.950000000000003" customHeight="1">
      <c r="A2" s="837" t="s">
        <v>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  <c r="AS2" s="330"/>
      <c r="AT2" s="330"/>
      <c r="AU2" s="330"/>
      <c r="AV2" s="330"/>
      <c r="AW2" s="330"/>
      <c r="AX2" s="330"/>
      <c r="AY2" s="330"/>
      <c r="AZ2" s="330"/>
      <c r="BA2" s="330"/>
      <c r="BB2" s="330"/>
      <c r="BC2" s="330"/>
      <c r="BD2" s="330"/>
      <c r="BE2" s="330"/>
      <c r="BF2" s="330"/>
      <c r="BG2" s="330"/>
      <c r="BH2" s="330"/>
      <c r="BI2" s="330"/>
      <c r="BJ2" s="330"/>
      <c r="BK2" s="330"/>
      <c r="BL2" s="330"/>
      <c r="BM2" s="330"/>
      <c r="BN2" s="330"/>
      <c r="BO2" s="330"/>
      <c r="BP2" s="330"/>
      <c r="BQ2" s="330"/>
      <c r="BR2" s="330"/>
      <c r="BS2" s="330"/>
      <c r="BT2" s="330"/>
      <c r="BU2" s="330"/>
      <c r="BV2" s="330"/>
      <c r="BW2" s="330"/>
      <c r="BX2" s="330"/>
      <c r="BY2" s="330"/>
      <c r="BZ2" s="330"/>
      <c r="CA2" s="330"/>
      <c r="CB2" s="330"/>
      <c r="CC2" s="330"/>
      <c r="CD2" s="330"/>
      <c r="CE2" s="330"/>
      <c r="CF2" s="330"/>
      <c r="CG2" s="330"/>
      <c r="CH2" s="330"/>
      <c r="CI2" s="330"/>
      <c r="CJ2" s="330"/>
      <c r="CK2" s="330"/>
      <c r="CL2" s="330"/>
      <c r="CM2" s="330"/>
      <c r="CN2" s="330"/>
      <c r="CO2" s="330"/>
      <c r="CP2" s="330"/>
      <c r="CQ2" s="330"/>
      <c r="CR2" s="330"/>
      <c r="CS2" s="330"/>
      <c r="CT2" s="330"/>
      <c r="CU2" s="330"/>
      <c r="CV2" s="330"/>
      <c r="CW2" s="330"/>
      <c r="CX2" s="330"/>
      <c r="CY2" s="330"/>
      <c r="CZ2" s="330"/>
      <c r="DA2" s="330"/>
      <c r="DB2" s="330"/>
      <c r="DC2" s="330"/>
      <c r="DD2" s="330"/>
      <c r="DE2" s="330"/>
      <c r="DF2" s="330"/>
      <c r="DG2" s="330"/>
      <c r="DH2" s="330"/>
      <c r="DI2" s="330"/>
      <c r="DJ2" s="330"/>
      <c r="DK2" s="330"/>
      <c r="DL2" s="330"/>
      <c r="DM2" s="330"/>
      <c r="DN2" s="330"/>
      <c r="DO2" s="330"/>
      <c r="DP2" s="330"/>
      <c r="DQ2" s="330"/>
      <c r="DR2" s="330"/>
      <c r="DS2" s="330"/>
      <c r="DT2" s="330"/>
      <c r="DU2" s="330"/>
      <c r="DV2" s="330"/>
      <c r="DW2" s="330"/>
      <c r="DX2" s="330"/>
      <c r="DY2" s="330"/>
      <c r="DZ2" s="330"/>
      <c r="EA2" s="330"/>
      <c r="EB2" s="330"/>
      <c r="EC2" s="330"/>
      <c r="ED2" s="330"/>
      <c r="EE2" s="330"/>
      <c r="EF2" s="330"/>
      <c r="EG2" s="330"/>
      <c r="EH2" s="330"/>
      <c r="EI2" s="330"/>
      <c r="EJ2" s="330"/>
      <c r="EK2" s="330"/>
      <c r="EL2" s="330"/>
      <c r="EM2" s="330"/>
      <c r="EN2" s="330"/>
      <c r="EO2" s="330"/>
      <c r="EP2" s="330"/>
      <c r="EQ2" s="330"/>
      <c r="ER2" s="330"/>
      <c r="ES2" s="330"/>
      <c r="ET2" s="330"/>
      <c r="EU2" s="330"/>
      <c r="EV2" s="330"/>
      <c r="EW2" s="330"/>
      <c r="EX2" s="330"/>
      <c r="EY2" s="330"/>
      <c r="EZ2" s="330"/>
      <c r="FA2" s="330"/>
      <c r="FB2" s="330"/>
      <c r="FC2" s="330"/>
      <c r="FD2" s="330"/>
      <c r="FE2" s="330"/>
      <c r="FF2" s="330"/>
      <c r="FG2" s="330"/>
      <c r="FH2" s="330"/>
      <c r="FI2" s="330"/>
      <c r="FJ2" s="330"/>
      <c r="FK2" s="330"/>
      <c r="FL2" s="330"/>
      <c r="FM2" s="330"/>
      <c r="FN2" s="330"/>
      <c r="FO2" s="330"/>
      <c r="FP2" s="330"/>
      <c r="FQ2" s="330"/>
      <c r="FR2" s="330"/>
      <c r="FS2" s="330"/>
      <c r="FT2" s="330"/>
      <c r="FU2" s="330"/>
      <c r="FV2" s="330"/>
      <c r="FW2" s="330"/>
      <c r="FX2" s="330"/>
      <c r="FY2" s="330"/>
      <c r="FZ2" s="330"/>
      <c r="GA2" s="330"/>
      <c r="GB2" s="330"/>
      <c r="GC2" s="330"/>
      <c r="GD2" s="330"/>
      <c r="GE2" s="330"/>
      <c r="GF2" s="330"/>
      <c r="GG2" s="330"/>
      <c r="GH2" s="330"/>
      <c r="GI2" s="330"/>
      <c r="GJ2" s="330"/>
      <c r="GK2" s="330"/>
      <c r="GL2" s="330"/>
      <c r="GM2" s="330"/>
      <c r="GN2" s="330"/>
      <c r="GO2" s="330"/>
      <c r="GP2" s="330"/>
      <c r="GQ2" s="330"/>
      <c r="GR2" s="330"/>
      <c r="GS2" s="330"/>
      <c r="GT2" s="330"/>
      <c r="GU2" s="330"/>
      <c r="GV2" s="330"/>
      <c r="GW2" s="330"/>
      <c r="GX2" s="330"/>
      <c r="GY2" s="330"/>
      <c r="GZ2" s="330"/>
      <c r="HA2" s="330"/>
      <c r="HB2" s="330"/>
      <c r="HC2" s="330"/>
      <c r="HD2" s="330"/>
      <c r="HE2" s="330"/>
      <c r="HF2" s="330"/>
      <c r="HG2" s="330"/>
      <c r="HH2" s="330"/>
      <c r="HI2" s="330"/>
      <c r="HJ2" s="330"/>
      <c r="HK2" s="330"/>
      <c r="HL2" s="330"/>
      <c r="HM2" s="330"/>
      <c r="HN2" s="330"/>
      <c r="HO2" s="330"/>
      <c r="HP2" s="330"/>
      <c r="HQ2" s="330"/>
      <c r="HR2" s="330"/>
      <c r="HS2" s="330"/>
      <c r="HT2" s="330"/>
      <c r="HU2" s="330"/>
      <c r="HV2" s="330"/>
      <c r="HW2" s="330"/>
      <c r="HX2" s="330"/>
      <c r="HY2" s="330"/>
      <c r="HZ2" s="330"/>
      <c r="IA2" s="330"/>
      <c r="IB2" s="330"/>
      <c r="IC2" s="330"/>
      <c r="ID2" s="330"/>
      <c r="IE2" s="330"/>
      <c r="IF2" s="330"/>
      <c r="IG2" s="330"/>
      <c r="IH2" s="330"/>
      <c r="II2" s="330"/>
      <c r="IJ2" s="330"/>
      <c r="IK2" s="330"/>
      <c r="IL2" s="330"/>
      <c r="IM2" s="330"/>
      <c r="IN2" s="330"/>
      <c r="IO2" s="330"/>
      <c r="IP2" s="330"/>
      <c r="IQ2" s="330"/>
      <c r="IR2" s="330"/>
      <c r="IS2" s="330"/>
      <c r="IT2" s="330"/>
      <c r="IU2" s="330"/>
      <c r="IV2" s="330"/>
    </row>
    <row r="3" spans="1:256" s="331" customFormat="1" ht="20.25">
      <c r="A3" s="844" t="s">
        <v>141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  <c r="AX3" s="330"/>
      <c r="AY3" s="330"/>
      <c r="AZ3" s="330"/>
      <c r="BA3" s="330"/>
      <c r="BB3" s="330"/>
      <c r="BC3" s="330"/>
      <c r="BD3" s="330"/>
      <c r="BE3" s="330"/>
      <c r="BF3" s="330"/>
      <c r="BG3" s="330"/>
      <c r="BH3" s="330"/>
      <c r="BI3" s="330"/>
      <c r="BJ3" s="330"/>
      <c r="BK3" s="330"/>
      <c r="BL3" s="330"/>
      <c r="BM3" s="330"/>
      <c r="BN3" s="330"/>
      <c r="BO3" s="330"/>
      <c r="BP3" s="330"/>
      <c r="BQ3" s="330"/>
      <c r="BR3" s="330"/>
      <c r="BS3" s="330"/>
      <c r="BT3" s="330"/>
      <c r="BU3" s="330"/>
      <c r="BV3" s="330"/>
      <c r="BW3" s="330"/>
      <c r="BX3" s="330"/>
      <c r="BY3" s="330"/>
      <c r="BZ3" s="330"/>
      <c r="CA3" s="330"/>
      <c r="CB3" s="330"/>
      <c r="CC3" s="330"/>
      <c r="CD3" s="330"/>
      <c r="CE3" s="330"/>
      <c r="CF3" s="330"/>
      <c r="CG3" s="330"/>
      <c r="CH3" s="330"/>
      <c r="CI3" s="330"/>
      <c r="CJ3" s="330"/>
      <c r="CK3" s="330"/>
      <c r="CL3" s="330"/>
      <c r="CM3" s="330"/>
      <c r="CN3" s="330"/>
      <c r="CO3" s="330"/>
      <c r="CP3" s="330"/>
      <c r="CQ3" s="330"/>
      <c r="CR3" s="330"/>
      <c r="CS3" s="330"/>
      <c r="CT3" s="330"/>
      <c r="CU3" s="330"/>
      <c r="CV3" s="330"/>
      <c r="CW3" s="330"/>
      <c r="CX3" s="330"/>
      <c r="CY3" s="330"/>
      <c r="CZ3" s="330"/>
      <c r="DA3" s="330"/>
      <c r="DB3" s="330"/>
      <c r="DC3" s="330"/>
      <c r="DD3" s="330"/>
      <c r="DE3" s="330"/>
      <c r="DF3" s="330"/>
      <c r="DG3" s="330"/>
      <c r="DH3" s="330"/>
      <c r="DI3" s="330"/>
      <c r="DJ3" s="330"/>
      <c r="DK3" s="330"/>
      <c r="DL3" s="330"/>
      <c r="DM3" s="330"/>
      <c r="DN3" s="330"/>
      <c r="DO3" s="330"/>
      <c r="DP3" s="330"/>
      <c r="DQ3" s="330"/>
      <c r="DR3" s="330"/>
      <c r="DS3" s="330"/>
      <c r="DT3" s="330"/>
      <c r="DU3" s="330"/>
      <c r="DV3" s="330"/>
      <c r="DW3" s="330"/>
      <c r="DX3" s="330"/>
      <c r="DY3" s="330"/>
      <c r="DZ3" s="330"/>
      <c r="EA3" s="330"/>
      <c r="EB3" s="330"/>
      <c r="EC3" s="330"/>
      <c r="ED3" s="330"/>
      <c r="EE3" s="330"/>
      <c r="EF3" s="330"/>
      <c r="EG3" s="330"/>
      <c r="EH3" s="330"/>
      <c r="EI3" s="330"/>
      <c r="EJ3" s="330"/>
      <c r="EK3" s="330"/>
      <c r="EL3" s="330"/>
      <c r="EM3" s="330"/>
      <c r="EN3" s="330"/>
      <c r="EO3" s="330"/>
      <c r="EP3" s="330"/>
      <c r="EQ3" s="330"/>
      <c r="ER3" s="330"/>
      <c r="ES3" s="330"/>
      <c r="ET3" s="330"/>
      <c r="EU3" s="330"/>
      <c r="EV3" s="330"/>
      <c r="EW3" s="330"/>
      <c r="EX3" s="330"/>
      <c r="EY3" s="330"/>
      <c r="EZ3" s="330"/>
      <c r="FA3" s="330"/>
      <c r="FB3" s="330"/>
      <c r="FC3" s="330"/>
      <c r="FD3" s="330"/>
      <c r="FE3" s="330"/>
      <c r="FF3" s="330"/>
      <c r="FG3" s="330"/>
      <c r="FH3" s="330"/>
      <c r="FI3" s="330"/>
      <c r="FJ3" s="330"/>
      <c r="FK3" s="330"/>
      <c r="FL3" s="330"/>
      <c r="FM3" s="330"/>
      <c r="FN3" s="330"/>
      <c r="FO3" s="330"/>
      <c r="FP3" s="330"/>
      <c r="FQ3" s="330"/>
      <c r="FR3" s="330"/>
      <c r="FS3" s="330"/>
      <c r="FT3" s="330"/>
      <c r="FU3" s="330"/>
      <c r="FV3" s="330"/>
      <c r="FW3" s="330"/>
      <c r="FX3" s="330"/>
      <c r="FY3" s="330"/>
      <c r="FZ3" s="330"/>
      <c r="GA3" s="330"/>
      <c r="GB3" s="330"/>
      <c r="GC3" s="330"/>
      <c r="GD3" s="330"/>
      <c r="GE3" s="330"/>
      <c r="GF3" s="330"/>
      <c r="GG3" s="330"/>
      <c r="GH3" s="330"/>
      <c r="GI3" s="330"/>
      <c r="GJ3" s="330"/>
      <c r="GK3" s="330"/>
      <c r="GL3" s="330"/>
      <c r="GM3" s="330"/>
      <c r="GN3" s="330"/>
      <c r="GO3" s="330"/>
      <c r="GP3" s="330"/>
      <c r="GQ3" s="330"/>
      <c r="GR3" s="330"/>
      <c r="GS3" s="330"/>
      <c r="GT3" s="330"/>
      <c r="GU3" s="330"/>
      <c r="GV3" s="330"/>
      <c r="GW3" s="330"/>
      <c r="GX3" s="330"/>
      <c r="GY3" s="330"/>
      <c r="GZ3" s="330"/>
      <c r="HA3" s="330"/>
      <c r="HB3" s="330"/>
      <c r="HC3" s="330"/>
      <c r="HD3" s="330"/>
      <c r="HE3" s="330"/>
      <c r="HF3" s="330"/>
      <c r="HG3" s="330"/>
      <c r="HH3" s="330"/>
      <c r="HI3" s="330"/>
      <c r="HJ3" s="330"/>
      <c r="HK3" s="330"/>
      <c r="HL3" s="330"/>
      <c r="HM3" s="330"/>
      <c r="HN3" s="330"/>
      <c r="HO3" s="330"/>
      <c r="HP3" s="330"/>
      <c r="HQ3" s="330"/>
      <c r="HR3" s="330"/>
      <c r="HS3" s="330"/>
      <c r="HT3" s="330"/>
      <c r="HU3" s="330"/>
      <c r="HV3" s="330"/>
      <c r="HW3" s="330"/>
      <c r="HX3" s="330"/>
      <c r="HY3" s="330"/>
      <c r="HZ3" s="330"/>
      <c r="IA3" s="330"/>
      <c r="IB3" s="330"/>
      <c r="IC3" s="330"/>
      <c r="ID3" s="330"/>
      <c r="IE3" s="330"/>
      <c r="IF3" s="330"/>
      <c r="IG3" s="330"/>
      <c r="IH3" s="330"/>
      <c r="II3" s="330"/>
      <c r="IJ3" s="330"/>
      <c r="IK3" s="330"/>
      <c r="IL3" s="330"/>
      <c r="IM3" s="330"/>
      <c r="IN3" s="330"/>
      <c r="IO3" s="330"/>
      <c r="IP3" s="330"/>
      <c r="IQ3" s="330"/>
      <c r="IR3" s="330"/>
      <c r="IS3" s="330"/>
      <c r="IT3" s="330"/>
      <c r="IU3" s="330"/>
      <c r="IV3" s="330"/>
    </row>
    <row r="4" spans="1:256" s="331" customFormat="1" ht="20.25">
      <c r="A4" s="845" t="s">
        <v>30</v>
      </c>
      <c r="B4" s="845"/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  <c r="BI4" s="330"/>
      <c r="BJ4" s="330"/>
      <c r="BK4" s="330"/>
      <c r="BL4" s="330"/>
      <c r="BM4" s="330"/>
      <c r="BN4" s="330"/>
      <c r="BO4" s="330"/>
      <c r="BP4" s="330"/>
      <c r="BQ4" s="330"/>
      <c r="BR4" s="330"/>
      <c r="BS4" s="330"/>
      <c r="BT4" s="330"/>
      <c r="BU4" s="330"/>
      <c r="BV4" s="330"/>
      <c r="BW4" s="330"/>
      <c r="BX4" s="330"/>
      <c r="BY4" s="330"/>
      <c r="BZ4" s="330"/>
      <c r="CA4" s="330"/>
      <c r="CB4" s="330"/>
      <c r="CC4" s="330"/>
      <c r="CD4" s="330"/>
      <c r="CE4" s="330"/>
      <c r="CF4" s="330"/>
      <c r="CG4" s="330"/>
      <c r="CH4" s="330"/>
      <c r="CI4" s="330"/>
      <c r="CJ4" s="330"/>
      <c r="CK4" s="330"/>
      <c r="CL4" s="330"/>
      <c r="CM4" s="330"/>
      <c r="CN4" s="330"/>
      <c r="CO4" s="330"/>
      <c r="CP4" s="330"/>
      <c r="CQ4" s="330"/>
      <c r="CR4" s="330"/>
      <c r="CS4" s="330"/>
      <c r="CT4" s="330"/>
      <c r="CU4" s="330"/>
      <c r="CV4" s="330"/>
      <c r="CW4" s="330"/>
      <c r="CX4" s="330"/>
      <c r="CY4" s="330"/>
      <c r="CZ4" s="330"/>
      <c r="DA4" s="330"/>
      <c r="DB4" s="330"/>
      <c r="DC4" s="330"/>
      <c r="DD4" s="330"/>
      <c r="DE4" s="330"/>
      <c r="DF4" s="330"/>
      <c r="DG4" s="330"/>
      <c r="DH4" s="330"/>
      <c r="DI4" s="330"/>
      <c r="DJ4" s="330"/>
      <c r="DK4" s="330"/>
      <c r="DL4" s="330"/>
      <c r="DM4" s="330"/>
      <c r="DN4" s="330"/>
      <c r="DO4" s="330"/>
      <c r="DP4" s="330"/>
      <c r="DQ4" s="330"/>
      <c r="DR4" s="330"/>
      <c r="DS4" s="330"/>
      <c r="DT4" s="330"/>
      <c r="DU4" s="330"/>
      <c r="DV4" s="330"/>
      <c r="DW4" s="330"/>
      <c r="DX4" s="330"/>
      <c r="DY4" s="330"/>
      <c r="DZ4" s="330"/>
      <c r="EA4" s="330"/>
      <c r="EB4" s="330"/>
      <c r="EC4" s="330"/>
      <c r="ED4" s="330"/>
      <c r="EE4" s="330"/>
      <c r="EF4" s="330"/>
      <c r="EG4" s="330"/>
      <c r="EH4" s="330"/>
      <c r="EI4" s="330"/>
      <c r="EJ4" s="330"/>
      <c r="EK4" s="330"/>
      <c r="EL4" s="330"/>
      <c r="EM4" s="330"/>
      <c r="EN4" s="330"/>
      <c r="EO4" s="330"/>
      <c r="EP4" s="330"/>
      <c r="EQ4" s="330"/>
      <c r="ER4" s="330"/>
      <c r="ES4" s="330"/>
      <c r="ET4" s="330"/>
      <c r="EU4" s="330"/>
      <c r="EV4" s="330"/>
      <c r="EW4" s="330"/>
      <c r="EX4" s="330"/>
      <c r="EY4" s="330"/>
      <c r="EZ4" s="330"/>
      <c r="FA4" s="330"/>
      <c r="FB4" s="330"/>
      <c r="FC4" s="330"/>
      <c r="FD4" s="330"/>
      <c r="FE4" s="330"/>
      <c r="FF4" s="330"/>
      <c r="FG4" s="330"/>
      <c r="FH4" s="330"/>
      <c r="FI4" s="330"/>
      <c r="FJ4" s="330"/>
      <c r="FK4" s="330"/>
      <c r="FL4" s="330"/>
      <c r="FM4" s="330"/>
      <c r="FN4" s="330"/>
      <c r="FO4" s="330"/>
      <c r="FP4" s="330"/>
      <c r="FQ4" s="330"/>
      <c r="FR4" s="330"/>
      <c r="FS4" s="330"/>
      <c r="FT4" s="330"/>
      <c r="FU4" s="330"/>
      <c r="FV4" s="330"/>
      <c r="FW4" s="330"/>
      <c r="FX4" s="330"/>
      <c r="FY4" s="330"/>
      <c r="FZ4" s="330"/>
      <c r="GA4" s="330"/>
      <c r="GB4" s="330"/>
      <c r="GC4" s="330"/>
      <c r="GD4" s="330"/>
      <c r="GE4" s="330"/>
      <c r="GF4" s="330"/>
      <c r="GG4" s="330"/>
      <c r="GH4" s="330"/>
      <c r="GI4" s="330"/>
      <c r="GJ4" s="330"/>
      <c r="GK4" s="330"/>
      <c r="GL4" s="330"/>
      <c r="GM4" s="330"/>
      <c r="GN4" s="330"/>
      <c r="GO4" s="330"/>
      <c r="GP4" s="330"/>
      <c r="GQ4" s="330"/>
      <c r="GR4" s="330"/>
      <c r="GS4" s="330"/>
      <c r="GT4" s="330"/>
      <c r="GU4" s="330"/>
      <c r="GV4" s="330"/>
      <c r="GW4" s="330"/>
      <c r="GX4" s="330"/>
      <c r="GY4" s="330"/>
      <c r="GZ4" s="330"/>
      <c r="HA4" s="330"/>
      <c r="HB4" s="330"/>
      <c r="HC4" s="330"/>
      <c r="HD4" s="330"/>
      <c r="HE4" s="330"/>
      <c r="HF4" s="330"/>
      <c r="HG4" s="330"/>
      <c r="HH4" s="330"/>
      <c r="HI4" s="330"/>
      <c r="HJ4" s="330"/>
      <c r="HK4" s="330"/>
      <c r="HL4" s="330"/>
      <c r="HM4" s="330"/>
      <c r="HN4" s="330"/>
      <c r="HO4" s="330"/>
      <c r="HP4" s="330"/>
      <c r="HQ4" s="330"/>
      <c r="HR4" s="330"/>
      <c r="HS4" s="330"/>
      <c r="HT4" s="330"/>
      <c r="HU4" s="330"/>
      <c r="HV4" s="330"/>
      <c r="HW4" s="330"/>
      <c r="HX4" s="330"/>
      <c r="HY4" s="330"/>
      <c r="HZ4" s="330"/>
      <c r="IA4" s="330"/>
      <c r="IB4" s="330"/>
      <c r="IC4" s="330"/>
      <c r="ID4" s="330"/>
      <c r="IE4" s="330"/>
      <c r="IF4" s="330"/>
      <c r="IG4" s="330"/>
      <c r="IH4" s="330"/>
      <c r="II4" s="330"/>
      <c r="IJ4" s="330"/>
      <c r="IK4" s="330"/>
      <c r="IL4" s="330"/>
      <c r="IM4" s="330"/>
      <c r="IN4" s="330"/>
      <c r="IO4" s="330"/>
      <c r="IP4" s="330"/>
      <c r="IQ4" s="330"/>
      <c r="IR4" s="330"/>
      <c r="IS4" s="330"/>
      <c r="IT4" s="330"/>
      <c r="IU4" s="330"/>
      <c r="IV4" s="330"/>
    </row>
    <row r="5" spans="1:256" s="331" customFormat="1" ht="12.75" customHeight="1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P5" s="332"/>
      <c r="Q5" s="332"/>
      <c r="R5" s="332"/>
      <c r="S5" s="332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330"/>
      <c r="BG5" s="330"/>
      <c r="BH5" s="330"/>
      <c r="BI5" s="330"/>
      <c r="BJ5" s="330"/>
      <c r="BK5" s="330"/>
      <c r="BL5" s="330"/>
      <c r="BM5" s="330"/>
      <c r="BN5" s="330"/>
      <c r="BO5" s="330"/>
      <c r="BP5" s="330"/>
      <c r="BQ5" s="330"/>
      <c r="BR5" s="330"/>
      <c r="BS5" s="330"/>
      <c r="BT5" s="330"/>
      <c r="BU5" s="330"/>
      <c r="BV5" s="330"/>
      <c r="BW5" s="330"/>
      <c r="BX5" s="330"/>
      <c r="BY5" s="330"/>
      <c r="BZ5" s="330"/>
      <c r="CA5" s="330"/>
      <c r="CB5" s="330"/>
      <c r="CC5" s="330"/>
      <c r="CD5" s="330"/>
      <c r="CE5" s="330"/>
      <c r="CF5" s="330"/>
      <c r="CG5" s="330"/>
      <c r="CH5" s="330"/>
      <c r="CI5" s="330"/>
      <c r="CJ5" s="330"/>
      <c r="CK5" s="330"/>
      <c r="CL5" s="330"/>
      <c r="CM5" s="330"/>
      <c r="CN5" s="330"/>
      <c r="CO5" s="330"/>
      <c r="CP5" s="330"/>
      <c r="CQ5" s="330"/>
      <c r="CR5" s="330"/>
      <c r="CS5" s="330"/>
      <c r="CT5" s="330"/>
      <c r="CU5" s="330"/>
      <c r="CV5" s="330"/>
      <c r="CW5" s="330"/>
      <c r="CX5" s="330"/>
      <c r="CY5" s="330"/>
      <c r="CZ5" s="330"/>
      <c r="DA5" s="330"/>
      <c r="DB5" s="330"/>
      <c r="DC5" s="330"/>
      <c r="DD5" s="330"/>
      <c r="DE5" s="330"/>
      <c r="DF5" s="330"/>
      <c r="DG5" s="330"/>
      <c r="DH5" s="330"/>
      <c r="DI5" s="330"/>
      <c r="DJ5" s="330"/>
      <c r="DK5" s="330"/>
      <c r="DL5" s="330"/>
      <c r="DM5" s="330"/>
      <c r="DN5" s="330"/>
      <c r="DO5" s="330"/>
      <c r="DP5" s="330"/>
      <c r="DQ5" s="330"/>
      <c r="DR5" s="330"/>
      <c r="DS5" s="330"/>
      <c r="DT5" s="330"/>
      <c r="DU5" s="330"/>
      <c r="DV5" s="330"/>
      <c r="DW5" s="330"/>
      <c r="DX5" s="330"/>
      <c r="DY5" s="330"/>
      <c r="DZ5" s="330"/>
      <c r="EA5" s="330"/>
      <c r="EB5" s="330"/>
      <c r="EC5" s="330"/>
      <c r="ED5" s="330"/>
      <c r="EE5" s="330"/>
      <c r="EF5" s="330"/>
      <c r="EG5" s="330"/>
      <c r="EH5" s="330"/>
      <c r="EI5" s="330"/>
      <c r="EJ5" s="330"/>
      <c r="EK5" s="330"/>
      <c r="EL5" s="330"/>
      <c r="EM5" s="330"/>
      <c r="EN5" s="330"/>
      <c r="EO5" s="330"/>
      <c r="EP5" s="330"/>
      <c r="EQ5" s="330"/>
      <c r="ER5" s="330"/>
      <c r="ES5" s="330"/>
      <c r="ET5" s="330"/>
      <c r="EU5" s="330"/>
      <c r="EV5" s="330"/>
      <c r="EW5" s="330"/>
      <c r="EX5" s="330"/>
      <c r="EY5" s="330"/>
      <c r="EZ5" s="330"/>
      <c r="FA5" s="330"/>
      <c r="FB5" s="330"/>
      <c r="FC5" s="330"/>
      <c r="FD5" s="330"/>
      <c r="FE5" s="330"/>
      <c r="FF5" s="330"/>
      <c r="FG5" s="330"/>
      <c r="FH5" s="330"/>
      <c r="FI5" s="330"/>
      <c r="FJ5" s="330"/>
      <c r="FK5" s="330"/>
      <c r="FL5" s="330"/>
      <c r="FM5" s="330"/>
      <c r="FN5" s="330"/>
      <c r="FO5" s="330"/>
      <c r="FP5" s="330"/>
      <c r="FQ5" s="330"/>
      <c r="FR5" s="330"/>
      <c r="FS5" s="330"/>
      <c r="FT5" s="330"/>
      <c r="FU5" s="330"/>
      <c r="FV5" s="330"/>
      <c r="FW5" s="330"/>
      <c r="FX5" s="330"/>
      <c r="FY5" s="330"/>
      <c r="FZ5" s="330"/>
      <c r="GA5" s="330"/>
      <c r="GB5" s="330"/>
      <c r="GC5" s="330"/>
      <c r="GD5" s="330"/>
      <c r="GE5" s="330"/>
      <c r="GF5" s="330"/>
      <c r="GG5" s="330"/>
      <c r="GH5" s="330"/>
      <c r="GI5" s="330"/>
      <c r="GJ5" s="330"/>
      <c r="GK5" s="330"/>
      <c r="GL5" s="330"/>
      <c r="GM5" s="330"/>
      <c r="GN5" s="330"/>
      <c r="GO5" s="330"/>
      <c r="GP5" s="330"/>
      <c r="GQ5" s="330"/>
      <c r="GR5" s="330"/>
      <c r="GS5" s="330"/>
      <c r="GT5" s="330"/>
      <c r="GU5" s="330"/>
      <c r="GV5" s="330"/>
      <c r="GW5" s="330"/>
      <c r="GX5" s="330"/>
      <c r="GY5" s="330"/>
      <c r="GZ5" s="330"/>
      <c r="HA5" s="330"/>
      <c r="HB5" s="330"/>
      <c r="HC5" s="330"/>
      <c r="HD5" s="330"/>
      <c r="HE5" s="330"/>
      <c r="HF5" s="330"/>
      <c r="HG5" s="330"/>
      <c r="HH5" s="330"/>
      <c r="HI5" s="330"/>
      <c r="HJ5" s="330"/>
      <c r="HK5" s="330"/>
      <c r="HL5" s="330"/>
      <c r="HM5" s="330"/>
      <c r="HN5" s="330"/>
      <c r="HO5" s="330"/>
      <c r="HP5" s="330"/>
      <c r="HQ5" s="330"/>
      <c r="HR5" s="330"/>
      <c r="HS5" s="330"/>
      <c r="HT5" s="330"/>
      <c r="HU5" s="330"/>
      <c r="HV5" s="330"/>
      <c r="HW5" s="330"/>
      <c r="HX5" s="330"/>
      <c r="HY5" s="330"/>
      <c r="HZ5" s="330"/>
      <c r="IA5" s="330"/>
      <c r="IB5" s="330"/>
      <c r="IC5" s="330"/>
      <c r="ID5" s="330"/>
      <c r="IE5" s="330"/>
      <c r="IF5" s="330"/>
      <c r="IG5" s="330"/>
      <c r="IH5" s="330"/>
      <c r="II5" s="330"/>
      <c r="IJ5" s="330"/>
      <c r="IK5" s="330"/>
      <c r="IL5" s="330"/>
      <c r="IM5" s="330"/>
      <c r="IN5" s="330"/>
      <c r="IO5" s="330"/>
      <c r="IP5" s="330"/>
      <c r="IQ5" s="330"/>
      <c r="IR5" s="330"/>
      <c r="IS5" s="330"/>
      <c r="IT5" s="330"/>
      <c r="IU5" s="330"/>
      <c r="IV5" s="330"/>
    </row>
    <row r="6" spans="1:256" s="335" customFormat="1" ht="21">
      <c r="A6" s="846" t="s">
        <v>1332</v>
      </c>
      <c r="B6" s="846"/>
      <c r="C6" s="846"/>
      <c r="D6" s="604"/>
      <c r="E6" s="604"/>
      <c r="F6" s="604"/>
      <c r="G6" s="604"/>
      <c r="H6" s="604"/>
      <c r="I6" s="846"/>
      <c r="J6" s="846"/>
      <c r="K6" s="846"/>
      <c r="L6" s="846"/>
      <c r="M6" s="846"/>
      <c r="N6" s="846"/>
      <c r="O6" s="846"/>
      <c r="P6" s="846"/>
      <c r="Q6" s="333"/>
      <c r="R6" s="333"/>
      <c r="S6" s="333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4"/>
      <c r="BV6" s="334"/>
      <c r="BW6" s="334"/>
      <c r="BX6" s="334"/>
      <c r="BY6" s="334"/>
      <c r="BZ6" s="334"/>
      <c r="CA6" s="334"/>
      <c r="CB6" s="334"/>
      <c r="CC6" s="334"/>
      <c r="CD6" s="334"/>
      <c r="CE6" s="334"/>
      <c r="CF6" s="334"/>
      <c r="CG6" s="334"/>
      <c r="CH6" s="334"/>
      <c r="CI6" s="334"/>
      <c r="CJ6" s="334"/>
      <c r="CK6" s="334"/>
      <c r="CL6" s="334"/>
      <c r="CM6" s="334"/>
      <c r="CN6" s="334"/>
      <c r="CO6" s="334"/>
      <c r="CP6" s="334"/>
      <c r="CQ6" s="334"/>
      <c r="CR6" s="334"/>
      <c r="CS6" s="334"/>
      <c r="CT6" s="334"/>
      <c r="CU6" s="334"/>
      <c r="CV6" s="334"/>
      <c r="CW6" s="334"/>
      <c r="CX6" s="334"/>
      <c r="CY6" s="334"/>
      <c r="CZ6" s="334"/>
      <c r="DA6" s="334"/>
      <c r="DB6" s="334"/>
      <c r="DC6" s="334"/>
      <c r="DD6" s="334"/>
      <c r="DE6" s="334"/>
      <c r="DF6" s="334"/>
      <c r="DG6" s="334"/>
      <c r="DH6" s="334"/>
      <c r="DI6" s="334"/>
      <c r="DJ6" s="334"/>
      <c r="DK6" s="334"/>
      <c r="DL6" s="334"/>
      <c r="DM6" s="334"/>
      <c r="DN6" s="334"/>
      <c r="DO6" s="334"/>
      <c r="DP6" s="334"/>
      <c r="DQ6" s="334"/>
      <c r="DR6" s="334"/>
      <c r="DS6" s="334"/>
      <c r="DT6" s="334"/>
      <c r="DU6" s="334"/>
      <c r="DV6" s="334"/>
      <c r="DW6" s="334"/>
      <c r="DX6" s="334"/>
      <c r="DY6" s="334"/>
      <c r="DZ6" s="334"/>
      <c r="EA6" s="334"/>
      <c r="EB6" s="334"/>
      <c r="EC6" s="334"/>
      <c r="ED6" s="334"/>
      <c r="EE6" s="334"/>
      <c r="EF6" s="334"/>
      <c r="EG6" s="334"/>
      <c r="EH6" s="334"/>
      <c r="EI6" s="334"/>
      <c r="EJ6" s="334"/>
      <c r="EK6" s="334"/>
      <c r="EL6" s="334"/>
      <c r="EM6" s="334"/>
      <c r="EN6" s="334"/>
      <c r="EO6" s="334"/>
      <c r="EP6" s="334"/>
      <c r="EQ6" s="334"/>
      <c r="ER6" s="334"/>
      <c r="ES6" s="334"/>
      <c r="ET6" s="334"/>
      <c r="EU6" s="334"/>
      <c r="EV6" s="334"/>
      <c r="EW6" s="334"/>
      <c r="EX6" s="334"/>
      <c r="EY6" s="334"/>
      <c r="EZ6" s="334"/>
      <c r="FA6" s="334"/>
      <c r="FB6" s="334"/>
      <c r="FC6" s="334"/>
      <c r="FD6" s="334"/>
      <c r="FE6" s="334"/>
      <c r="FF6" s="334"/>
      <c r="FG6" s="334"/>
      <c r="FH6" s="334"/>
      <c r="FI6" s="334"/>
      <c r="FJ6" s="334"/>
      <c r="FK6" s="334"/>
      <c r="FL6" s="334"/>
      <c r="FM6" s="334"/>
      <c r="FN6" s="334"/>
      <c r="FO6" s="334"/>
      <c r="FP6" s="334"/>
      <c r="FQ6" s="334"/>
      <c r="FR6" s="334"/>
      <c r="FS6" s="334"/>
      <c r="FT6" s="334"/>
      <c r="FU6" s="334"/>
      <c r="FV6" s="334"/>
      <c r="FW6" s="334"/>
      <c r="FX6" s="334"/>
      <c r="FY6" s="334"/>
      <c r="FZ6" s="334"/>
      <c r="GA6" s="334"/>
      <c r="GB6" s="334"/>
      <c r="GC6" s="334"/>
      <c r="GD6" s="334"/>
      <c r="GE6" s="334"/>
      <c r="GF6" s="334"/>
      <c r="GG6" s="334"/>
      <c r="GH6" s="334"/>
      <c r="GI6" s="334"/>
      <c r="GJ6" s="334"/>
      <c r="GK6" s="334"/>
      <c r="GL6" s="334"/>
      <c r="GM6" s="334"/>
      <c r="GN6" s="334"/>
      <c r="GO6" s="334"/>
      <c r="GP6" s="334"/>
      <c r="GQ6" s="334"/>
      <c r="GR6" s="334"/>
      <c r="GS6" s="334"/>
      <c r="GT6" s="334"/>
      <c r="GU6" s="334"/>
      <c r="GV6" s="334"/>
      <c r="GW6" s="334"/>
      <c r="GX6" s="334"/>
      <c r="GY6" s="334"/>
      <c r="GZ6" s="334"/>
      <c r="HA6" s="334"/>
      <c r="HB6" s="334"/>
      <c r="HC6" s="334"/>
      <c r="HD6" s="334"/>
      <c r="HE6" s="334"/>
      <c r="HF6" s="334"/>
      <c r="HG6" s="334"/>
      <c r="HH6" s="334"/>
      <c r="HI6" s="334"/>
      <c r="HJ6" s="334"/>
      <c r="HK6" s="334"/>
      <c r="HL6" s="334"/>
      <c r="HM6" s="334"/>
      <c r="HN6" s="334"/>
      <c r="HO6" s="334"/>
      <c r="HP6" s="334"/>
      <c r="HQ6" s="334"/>
      <c r="HR6" s="334"/>
      <c r="HS6" s="334"/>
      <c r="HT6" s="334"/>
      <c r="HU6" s="334"/>
      <c r="HV6" s="334"/>
      <c r="HW6" s="334"/>
      <c r="HX6" s="334"/>
      <c r="HY6" s="334"/>
      <c r="HZ6" s="334"/>
      <c r="IA6" s="334"/>
      <c r="IB6" s="334"/>
      <c r="IC6" s="334"/>
      <c r="ID6" s="334"/>
      <c r="IE6" s="334"/>
      <c r="IF6" s="334"/>
      <c r="IG6" s="334"/>
      <c r="IH6" s="334"/>
      <c r="II6" s="334"/>
      <c r="IJ6" s="334"/>
      <c r="IK6" s="334"/>
      <c r="IL6" s="334"/>
      <c r="IM6" s="334"/>
      <c r="IN6" s="334"/>
      <c r="IO6" s="334"/>
      <c r="IP6" s="334"/>
      <c r="IQ6" s="334"/>
      <c r="IR6" s="334"/>
      <c r="IS6" s="334"/>
      <c r="IT6" s="334"/>
      <c r="IU6" s="334"/>
      <c r="IV6" s="334"/>
    </row>
    <row r="7" spans="1:256" s="335" customFormat="1" ht="21.75" customHeight="1">
      <c r="A7" s="605" t="s">
        <v>1282</v>
      </c>
      <c r="B7" s="605"/>
      <c r="C7" s="605"/>
      <c r="D7" s="606"/>
      <c r="E7" s="606"/>
      <c r="F7" s="606"/>
      <c r="G7" s="606"/>
      <c r="H7" s="607"/>
      <c r="I7" s="605"/>
      <c r="J7" s="605"/>
      <c r="K7" s="605"/>
      <c r="L7" s="605"/>
      <c r="M7" s="605"/>
      <c r="N7" s="605"/>
      <c r="O7" s="605"/>
      <c r="P7" s="605"/>
      <c r="Q7" s="333"/>
      <c r="R7" s="333"/>
      <c r="S7" s="333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  <c r="AM7" s="334"/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334"/>
      <c r="BV7" s="334"/>
      <c r="BW7" s="334"/>
      <c r="BX7" s="334"/>
      <c r="BY7" s="334"/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  <c r="CM7" s="334"/>
      <c r="CN7" s="334"/>
      <c r="CO7" s="334"/>
      <c r="CP7" s="334"/>
      <c r="CQ7" s="334"/>
      <c r="CR7" s="334"/>
      <c r="CS7" s="334"/>
      <c r="CT7" s="334"/>
      <c r="CU7" s="334"/>
      <c r="CV7" s="334"/>
      <c r="CW7" s="334"/>
      <c r="CX7" s="334"/>
      <c r="CY7" s="334"/>
      <c r="CZ7" s="334"/>
      <c r="DA7" s="334"/>
      <c r="DB7" s="334"/>
      <c r="DC7" s="334"/>
      <c r="DD7" s="334"/>
      <c r="DE7" s="334"/>
      <c r="DF7" s="334"/>
      <c r="DG7" s="334"/>
      <c r="DH7" s="334"/>
      <c r="DI7" s="334"/>
      <c r="DJ7" s="334"/>
      <c r="DK7" s="334"/>
      <c r="DL7" s="334"/>
      <c r="DM7" s="334"/>
      <c r="DN7" s="334"/>
      <c r="DO7" s="334"/>
      <c r="DP7" s="334"/>
      <c r="DQ7" s="334"/>
      <c r="DR7" s="334"/>
      <c r="DS7" s="334"/>
      <c r="DT7" s="334"/>
      <c r="DU7" s="334"/>
      <c r="DV7" s="334"/>
      <c r="DW7" s="334"/>
      <c r="DX7" s="334"/>
      <c r="DY7" s="334"/>
      <c r="DZ7" s="334"/>
      <c r="EA7" s="334"/>
      <c r="EB7" s="334"/>
      <c r="EC7" s="334"/>
      <c r="ED7" s="334"/>
      <c r="EE7" s="334"/>
      <c r="EF7" s="334"/>
      <c r="EG7" s="334"/>
      <c r="EH7" s="334"/>
      <c r="EI7" s="334"/>
      <c r="EJ7" s="334"/>
      <c r="EK7" s="334"/>
      <c r="EL7" s="334"/>
      <c r="EM7" s="334"/>
      <c r="EN7" s="334"/>
      <c r="EO7" s="334"/>
      <c r="EP7" s="334"/>
      <c r="EQ7" s="334"/>
      <c r="ER7" s="334"/>
      <c r="ES7" s="334"/>
      <c r="ET7" s="334"/>
      <c r="EU7" s="334"/>
      <c r="EV7" s="334"/>
      <c r="EW7" s="334"/>
      <c r="EX7" s="334"/>
      <c r="EY7" s="334"/>
      <c r="EZ7" s="334"/>
      <c r="FA7" s="334"/>
      <c r="FB7" s="334"/>
      <c r="FC7" s="334"/>
      <c r="FD7" s="334"/>
      <c r="FE7" s="334"/>
      <c r="FF7" s="334"/>
      <c r="FG7" s="334"/>
      <c r="FH7" s="334"/>
      <c r="FI7" s="334"/>
      <c r="FJ7" s="334"/>
      <c r="FK7" s="334"/>
      <c r="FL7" s="334"/>
      <c r="FM7" s="334"/>
      <c r="FN7" s="334"/>
      <c r="FO7" s="334"/>
      <c r="FP7" s="334"/>
      <c r="FQ7" s="334"/>
      <c r="FR7" s="334"/>
      <c r="FS7" s="334"/>
      <c r="FT7" s="334"/>
      <c r="FU7" s="334"/>
      <c r="FV7" s="334"/>
      <c r="FW7" s="334"/>
      <c r="FX7" s="334"/>
      <c r="FY7" s="334"/>
      <c r="FZ7" s="334"/>
      <c r="GA7" s="334"/>
      <c r="GB7" s="334"/>
      <c r="GC7" s="334"/>
      <c r="GD7" s="334"/>
      <c r="GE7" s="334"/>
      <c r="GF7" s="334"/>
      <c r="GG7" s="334"/>
      <c r="GH7" s="334"/>
      <c r="GI7" s="334"/>
      <c r="GJ7" s="334"/>
      <c r="GK7" s="334"/>
      <c r="GL7" s="334"/>
      <c r="GM7" s="334"/>
      <c r="GN7" s="334"/>
      <c r="GO7" s="334"/>
      <c r="GP7" s="334"/>
      <c r="GQ7" s="334"/>
      <c r="GR7" s="334"/>
      <c r="GS7" s="334"/>
      <c r="GT7" s="334"/>
      <c r="GU7" s="334"/>
      <c r="GV7" s="334"/>
      <c r="GW7" s="334"/>
      <c r="GX7" s="334"/>
      <c r="GY7" s="334"/>
      <c r="GZ7" s="334"/>
      <c r="HA7" s="334"/>
      <c r="HB7" s="334"/>
      <c r="HC7" s="334"/>
      <c r="HD7" s="334"/>
      <c r="HE7" s="334"/>
      <c r="HF7" s="334"/>
      <c r="HG7" s="334"/>
      <c r="HH7" s="334"/>
      <c r="HI7" s="334"/>
      <c r="HJ7" s="334"/>
      <c r="HK7" s="334"/>
      <c r="HL7" s="334"/>
      <c r="HM7" s="334"/>
      <c r="HN7" s="334"/>
      <c r="HO7" s="334"/>
      <c r="HP7" s="334"/>
      <c r="HQ7" s="334"/>
      <c r="HR7" s="334"/>
      <c r="HS7" s="334"/>
      <c r="HT7" s="334"/>
      <c r="HU7" s="334"/>
      <c r="HV7" s="334"/>
      <c r="HW7" s="334"/>
      <c r="HX7" s="334"/>
      <c r="HY7" s="334"/>
      <c r="HZ7" s="334"/>
      <c r="IA7" s="334"/>
      <c r="IB7" s="334"/>
      <c r="IC7" s="334"/>
      <c r="ID7" s="334"/>
      <c r="IE7" s="334"/>
      <c r="IF7" s="334"/>
      <c r="IG7" s="334"/>
      <c r="IH7" s="334"/>
      <c r="II7" s="334"/>
      <c r="IJ7" s="334"/>
      <c r="IK7" s="334"/>
      <c r="IL7" s="334"/>
      <c r="IM7" s="334"/>
      <c r="IN7" s="334"/>
      <c r="IO7" s="334"/>
      <c r="IP7" s="334"/>
      <c r="IQ7" s="334"/>
      <c r="IR7" s="334"/>
      <c r="IS7" s="334"/>
      <c r="IT7" s="334"/>
      <c r="IU7" s="334"/>
      <c r="IV7" s="334"/>
    </row>
    <row r="8" spans="1:256" s="252" customFormat="1" ht="28.5" customHeight="1">
      <c r="A8" s="605" t="s">
        <v>1667</v>
      </c>
      <c r="B8" s="608"/>
      <c r="C8" s="609"/>
      <c r="D8" s="606"/>
      <c r="E8" s="606"/>
      <c r="F8" s="606"/>
      <c r="G8" s="606"/>
      <c r="H8" s="606"/>
      <c r="I8" s="605"/>
      <c r="J8" s="608"/>
      <c r="K8" s="609"/>
      <c r="L8" s="605"/>
      <c r="M8" s="608"/>
      <c r="N8" s="609"/>
      <c r="O8" s="605"/>
      <c r="P8" s="608"/>
      <c r="Q8" s="31"/>
      <c r="R8" s="31"/>
      <c r="S8" s="31"/>
    </row>
    <row r="9" spans="1:256" s="252" customFormat="1" ht="28.5" customHeight="1">
      <c r="A9" s="608" t="s">
        <v>185</v>
      </c>
      <c r="B9" s="608"/>
      <c r="C9" s="609"/>
      <c r="D9" s="606"/>
      <c r="E9" s="606"/>
      <c r="F9" s="606"/>
      <c r="G9" s="606"/>
      <c r="H9" s="610"/>
      <c r="I9" s="608"/>
      <c r="J9" s="608"/>
      <c r="K9" s="609"/>
      <c r="L9" s="608"/>
      <c r="M9" s="608"/>
      <c r="N9" s="609"/>
      <c r="O9" s="608"/>
      <c r="P9" s="608"/>
      <c r="Q9" s="31"/>
      <c r="R9" s="31"/>
      <c r="S9" s="31"/>
    </row>
    <row r="10" spans="1:256" s="252" customFormat="1" ht="28.5" customHeight="1">
      <c r="A10" s="605" t="s">
        <v>1666</v>
      </c>
      <c r="B10" s="605"/>
      <c r="C10" s="612"/>
      <c r="D10" s="604"/>
      <c r="E10" s="604"/>
      <c r="F10" s="604"/>
      <c r="G10" s="604"/>
      <c r="H10" s="604"/>
      <c r="I10" s="608"/>
      <c r="J10" s="608"/>
      <c r="K10" s="609"/>
      <c r="L10" s="608"/>
      <c r="M10" s="608"/>
      <c r="N10" s="609"/>
      <c r="O10" s="608"/>
      <c r="P10" s="608"/>
      <c r="Q10" s="31"/>
      <c r="R10" s="31"/>
      <c r="S10" s="31"/>
    </row>
    <row r="11" spans="1:256" ht="15.75">
      <c r="A11" s="835" t="s">
        <v>1125</v>
      </c>
      <c r="B11" s="835" t="s">
        <v>1333</v>
      </c>
      <c r="C11" s="835" t="s">
        <v>790</v>
      </c>
      <c r="D11" s="859" t="s">
        <v>791</v>
      </c>
      <c r="E11" s="860"/>
      <c r="F11" s="861"/>
      <c r="G11" s="859" t="s">
        <v>6</v>
      </c>
      <c r="H11" s="860"/>
      <c r="I11" s="861"/>
      <c r="J11" s="859" t="s">
        <v>7</v>
      </c>
      <c r="K11" s="860"/>
      <c r="L11" s="861"/>
      <c r="M11" s="859" t="s">
        <v>8</v>
      </c>
      <c r="N11" s="860"/>
      <c r="O11" s="861"/>
      <c r="P11" s="862" t="s">
        <v>792</v>
      </c>
      <c r="Q11" s="863"/>
      <c r="R11" s="864"/>
      <c r="S11" s="865" t="s">
        <v>1334</v>
      </c>
    </row>
    <row r="12" spans="1:256" ht="33" customHeight="1">
      <c r="A12" s="836"/>
      <c r="B12" s="836"/>
      <c r="C12" s="836"/>
      <c r="D12" s="481" t="s">
        <v>11</v>
      </c>
      <c r="E12" s="481" t="s">
        <v>12</v>
      </c>
      <c r="F12" s="481" t="s">
        <v>13</v>
      </c>
      <c r="G12" s="481" t="s">
        <v>14</v>
      </c>
      <c r="H12" s="481" t="s">
        <v>15</v>
      </c>
      <c r="I12" s="481" t="s">
        <v>16</v>
      </c>
      <c r="J12" s="481" t="s">
        <v>17</v>
      </c>
      <c r="K12" s="481" t="s">
        <v>18</v>
      </c>
      <c r="L12" s="481" t="s">
        <v>19</v>
      </c>
      <c r="M12" s="481" t="s">
        <v>20</v>
      </c>
      <c r="N12" s="481" t="s">
        <v>21</v>
      </c>
      <c r="O12" s="481" t="s">
        <v>22</v>
      </c>
      <c r="P12" s="481" t="s">
        <v>23</v>
      </c>
      <c r="Q12" s="481" t="s">
        <v>793</v>
      </c>
      <c r="R12" s="481" t="s">
        <v>25</v>
      </c>
      <c r="S12" s="866"/>
    </row>
    <row r="13" spans="1:256" s="195" customFormat="1" ht="49.5" customHeight="1">
      <c r="A13" s="218" t="s">
        <v>1618</v>
      </c>
      <c r="B13" s="218" t="s">
        <v>1350</v>
      </c>
      <c r="C13" s="218" t="s">
        <v>1351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674">
        <f>P18+P23+P30+P33</f>
        <v>638800</v>
      </c>
      <c r="Q13" s="218"/>
      <c r="R13" s="218"/>
      <c r="S13" s="587" t="s">
        <v>1336</v>
      </c>
    </row>
    <row r="14" spans="1:256" s="195" customFormat="1" ht="52.5" customHeight="1">
      <c r="A14" s="168" t="s">
        <v>1619</v>
      </c>
      <c r="B14" s="675" t="s">
        <v>1352</v>
      </c>
      <c r="C14" s="676" t="s">
        <v>1353</v>
      </c>
      <c r="D14" s="589"/>
      <c r="E14" s="589"/>
      <c r="F14" s="677"/>
      <c r="G14" s="589"/>
      <c r="H14" s="589"/>
      <c r="I14" s="677"/>
      <c r="J14" s="589"/>
      <c r="K14" s="589"/>
      <c r="L14" s="677"/>
      <c r="M14" s="589"/>
      <c r="N14" s="614"/>
      <c r="O14" s="677"/>
      <c r="P14" s="678" t="s">
        <v>1705</v>
      </c>
      <c r="Q14" s="583"/>
      <c r="R14" s="583"/>
      <c r="S14" s="679"/>
    </row>
    <row r="15" spans="1:256" s="195" customFormat="1" ht="60">
      <c r="A15" s="680" t="s">
        <v>1620</v>
      </c>
      <c r="B15" s="675" t="s">
        <v>1354</v>
      </c>
      <c r="C15" s="228" t="s">
        <v>1355</v>
      </c>
      <c r="D15" s="677"/>
      <c r="E15" s="680"/>
      <c r="F15" s="680"/>
      <c r="G15" s="680"/>
      <c r="H15" s="122"/>
      <c r="I15" s="545"/>
      <c r="J15" s="61"/>
      <c r="K15" s="545"/>
      <c r="L15" s="680"/>
      <c r="M15" s="680"/>
      <c r="N15" s="680"/>
      <c r="O15" s="680"/>
      <c r="P15" s="681" t="s">
        <v>1705</v>
      </c>
      <c r="Q15" s="680"/>
      <c r="R15" s="680"/>
      <c r="S15" s="588"/>
    </row>
    <row r="16" spans="1:256" s="195" customFormat="1" ht="57.75" customHeight="1">
      <c r="A16" s="614" t="s">
        <v>1621</v>
      </c>
      <c r="B16" s="228" t="s">
        <v>1356</v>
      </c>
      <c r="C16" s="228" t="s">
        <v>1357</v>
      </c>
      <c r="D16" s="677"/>
      <c r="E16" s="677"/>
      <c r="F16" s="677"/>
      <c r="G16" s="677"/>
      <c r="H16" s="680"/>
      <c r="I16" s="680"/>
      <c r="J16" s="680"/>
      <c r="K16" s="680"/>
      <c r="L16" s="680"/>
      <c r="M16" s="680"/>
      <c r="N16" s="680"/>
      <c r="O16" s="680"/>
      <c r="P16" s="681" t="s">
        <v>1705</v>
      </c>
      <c r="Q16" s="680"/>
      <c r="R16" s="680"/>
      <c r="S16" s="588" t="s">
        <v>1336</v>
      </c>
    </row>
    <row r="17" spans="1:19" s="195" customFormat="1" ht="32.25" customHeight="1">
      <c r="A17" s="682" t="s">
        <v>1622</v>
      </c>
      <c r="B17" s="228" t="s">
        <v>1358</v>
      </c>
      <c r="C17" s="228" t="s">
        <v>1359</v>
      </c>
      <c r="D17" s="680"/>
      <c r="E17" s="677"/>
      <c r="F17" s="677"/>
      <c r="G17" s="677"/>
      <c r="H17" s="680"/>
      <c r="I17" s="680"/>
      <c r="J17" s="61"/>
      <c r="K17" s="680"/>
      <c r="L17" s="680"/>
      <c r="M17" s="680"/>
      <c r="N17" s="680"/>
      <c r="O17" s="680"/>
      <c r="P17" s="683" t="s">
        <v>1705</v>
      </c>
      <c r="Q17" s="680"/>
      <c r="R17" s="680"/>
      <c r="S17" s="684" t="s">
        <v>1852</v>
      </c>
    </row>
    <row r="18" spans="1:19" s="195" customFormat="1" ht="59.25" customHeight="1">
      <c r="A18" s="230" t="s">
        <v>1623</v>
      </c>
      <c r="B18" s="230" t="s">
        <v>1360</v>
      </c>
      <c r="C18" s="230" t="s">
        <v>1361</v>
      </c>
      <c r="D18" s="614"/>
      <c r="E18" s="614"/>
      <c r="F18" s="614"/>
      <c r="G18" s="614"/>
      <c r="H18" s="677"/>
      <c r="I18" s="677"/>
      <c r="J18" s="677"/>
      <c r="K18" s="614"/>
      <c r="L18" s="614"/>
      <c r="M18" s="614"/>
      <c r="N18" s="614"/>
      <c r="O18" s="614"/>
      <c r="P18" s="685">
        <f>[6]Presupuesto!E71</f>
        <v>51000</v>
      </c>
      <c r="Q18" s="680"/>
      <c r="R18" s="680"/>
      <c r="S18" s="684" t="s">
        <v>1852</v>
      </c>
    </row>
    <row r="19" spans="1:19" s="195" customFormat="1" ht="54" customHeight="1">
      <c r="A19" s="228" t="s">
        <v>1624</v>
      </c>
      <c r="B19" s="228" t="s">
        <v>1362</v>
      </c>
      <c r="C19" s="228" t="s">
        <v>1363</v>
      </c>
      <c r="D19" s="680"/>
      <c r="E19" s="680"/>
      <c r="F19" s="680"/>
      <c r="G19" s="614"/>
      <c r="H19" s="680"/>
      <c r="I19" s="680"/>
      <c r="J19" s="680"/>
      <c r="K19" s="677"/>
      <c r="L19" s="680"/>
      <c r="M19" s="680"/>
      <c r="N19" s="680"/>
      <c r="O19" s="680"/>
      <c r="P19" s="683" t="s">
        <v>1705</v>
      </c>
      <c r="Q19" s="680"/>
      <c r="R19" s="680"/>
      <c r="S19" s="686" t="s">
        <v>1364</v>
      </c>
    </row>
    <row r="20" spans="1:19" s="195" customFormat="1" ht="54" customHeight="1">
      <c r="A20" s="228" t="s">
        <v>1625</v>
      </c>
      <c r="B20" s="228" t="s">
        <v>1365</v>
      </c>
      <c r="C20" s="228" t="s">
        <v>1366</v>
      </c>
      <c r="D20" s="680"/>
      <c r="E20" s="680"/>
      <c r="F20" s="680"/>
      <c r="G20" s="680"/>
      <c r="H20" s="680"/>
      <c r="I20" s="680"/>
      <c r="J20" s="61"/>
      <c r="K20" s="35"/>
      <c r="L20" s="677"/>
      <c r="M20" s="680"/>
      <c r="N20" s="680"/>
      <c r="O20" s="680"/>
      <c r="P20" s="683" t="s">
        <v>1705</v>
      </c>
      <c r="Q20" s="680"/>
      <c r="R20" s="680"/>
      <c r="S20" s="684" t="s">
        <v>1367</v>
      </c>
    </row>
    <row r="21" spans="1:19" s="195" customFormat="1" ht="69.75" customHeight="1">
      <c r="A21" s="122" t="s">
        <v>1626</v>
      </c>
      <c r="B21" s="122" t="s">
        <v>1368</v>
      </c>
      <c r="C21" s="122" t="s">
        <v>1369</v>
      </c>
      <c r="D21" s="122"/>
      <c r="E21" s="122"/>
      <c r="F21" s="122"/>
      <c r="G21" s="122"/>
      <c r="H21" s="122"/>
      <c r="I21" s="122"/>
      <c r="J21" s="677"/>
      <c r="K21" s="677"/>
      <c r="L21" s="122"/>
      <c r="M21" s="122"/>
      <c r="N21" s="122"/>
      <c r="O21" s="122"/>
      <c r="P21" s="687" t="s">
        <v>1705</v>
      </c>
      <c r="Q21" s="122"/>
      <c r="R21" s="122"/>
      <c r="S21" s="687" t="s">
        <v>1367</v>
      </c>
    </row>
    <row r="22" spans="1:19" s="195" customFormat="1" ht="45.75" customHeight="1">
      <c r="A22" s="228" t="s">
        <v>1627</v>
      </c>
      <c r="B22" s="228" t="s">
        <v>1370</v>
      </c>
      <c r="C22" s="228" t="s">
        <v>1371</v>
      </c>
      <c r="D22" s="680"/>
      <c r="E22" s="680"/>
      <c r="F22" s="680"/>
      <c r="G22" s="680"/>
      <c r="H22" s="680"/>
      <c r="I22" s="680"/>
      <c r="J22" s="677"/>
      <c r="K22" s="677"/>
      <c r="L22" s="545"/>
      <c r="M22" s="545"/>
      <c r="N22" s="680"/>
      <c r="O22" s="680"/>
      <c r="P22" s="683" t="s">
        <v>1705</v>
      </c>
      <c r="Q22" s="680"/>
      <c r="R22" s="680"/>
      <c r="S22" s="684" t="s">
        <v>1372</v>
      </c>
    </row>
    <row r="23" spans="1:19" s="195" customFormat="1" ht="40.5" customHeight="1">
      <c r="A23" s="230" t="s">
        <v>1628</v>
      </c>
      <c r="B23" s="230" t="s">
        <v>1373</v>
      </c>
      <c r="C23" s="230" t="s">
        <v>1374</v>
      </c>
      <c r="D23" s="614"/>
      <c r="E23" s="614"/>
      <c r="F23" s="614"/>
      <c r="G23" s="614"/>
      <c r="H23" s="614"/>
      <c r="I23" s="614"/>
      <c r="J23" s="239"/>
      <c r="K23" s="614"/>
      <c r="L23" s="677"/>
      <c r="M23" s="614"/>
      <c r="N23" s="614"/>
      <c r="O23" s="614"/>
      <c r="P23" s="685">
        <f>[6]Presupuesto!E80</f>
        <v>568750</v>
      </c>
      <c r="Q23" s="614"/>
      <c r="R23" s="680"/>
      <c r="S23" s="93" t="s">
        <v>1336</v>
      </c>
    </row>
    <row r="24" spans="1:19" s="195" customFormat="1" ht="34.5">
      <c r="A24" s="230" t="s">
        <v>1629</v>
      </c>
      <c r="B24" s="230" t="s">
        <v>1375</v>
      </c>
      <c r="C24" s="230" t="s">
        <v>1376</v>
      </c>
      <c r="D24" s="614"/>
      <c r="E24" s="614"/>
      <c r="F24" s="614"/>
      <c r="G24" s="614"/>
      <c r="H24" s="614"/>
      <c r="I24" s="614"/>
      <c r="J24" s="239"/>
      <c r="K24" s="614"/>
      <c r="L24" s="677"/>
      <c r="M24" s="614"/>
      <c r="N24" s="614"/>
      <c r="O24" s="614"/>
      <c r="P24" s="685">
        <f>[6]Presupuesto!E87</f>
        <v>103000</v>
      </c>
      <c r="Q24" s="614"/>
      <c r="R24" s="680"/>
      <c r="S24" s="93" t="s">
        <v>1377</v>
      </c>
    </row>
    <row r="25" spans="1:19" s="195" customFormat="1" ht="24.75" customHeight="1">
      <c r="A25" s="614" t="s">
        <v>1630</v>
      </c>
      <c r="B25" s="230" t="s">
        <v>1378</v>
      </c>
      <c r="C25" s="230" t="s">
        <v>1378</v>
      </c>
      <c r="D25" s="614"/>
      <c r="E25" s="614"/>
      <c r="F25" s="614"/>
      <c r="G25" s="614"/>
      <c r="H25" s="614"/>
      <c r="I25" s="614"/>
      <c r="J25" s="239"/>
      <c r="K25" s="614"/>
      <c r="L25" s="614"/>
      <c r="M25" s="614"/>
      <c r="N25" s="688"/>
      <c r="O25" s="614"/>
      <c r="P25" s="689" t="s">
        <v>1705</v>
      </c>
      <c r="Q25" s="614"/>
      <c r="R25" s="680"/>
      <c r="S25" s="93"/>
    </row>
    <row r="26" spans="1:19" s="195" customFormat="1" ht="30" customHeight="1">
      <c r="A26" s="230" t="s">
        <v>1631</v>
      </c>
      <c r="B26" s="230" t="s">
        <v>619</v>
      </c>
      <c r="C26" s="230" t="s">
        <v>619</v>
      </c>
      <c r="D26" s="614"/>
      <c r="E26" s="677"/>
      <c r="F26" s="677"/>
      <c r="G26" s="677"/>
      <c r="H26" s="677"/>
      <c r="I26" s="545"/>
      <c r="J26" s="122"/>
      <c r="K26" s="614"/>
      <c r="L26" s="614"/>
      <c r="M26" s="614"/>
      <c r="N26" s="614"/>
      <c r="O26" s="614"/>
      <c r="P26" s="689" t="s">
        <v>1705</v>
      </c>
      <c r="Q26" s="614"/>
      <c r="R26" s="680"/>
      <c r="S26" s="93"/>
    </row>
    <row r="27" spans="1:19" s="195" customFormat="1" ht="69">
      <c r="A27" s="230" t="s">
        <v>1632</v>
      </c>
      <c r="B27" s="230" t="s">
        <v>1379</v>
      </c>
      <c r="C27" s="230" t="s">
        <v>1380</v>
      </c>
      <c r="D27" s="614"/>
      <c r="E27" s="614"/>
      <c r="F27" s="614"/>
      <c r="G27" s="614"/>
      <c r="H27" s="614"/>
      <c r="I27" s="677"/>
      <c r="J27" s="614"/>
      <c r="K27" s="614"/>
      <c r="L27" s="614"/>
      <c r="M27" s="614"/>
      <c r="N27" s="614"/>
      <c r="O27" s="614"/>
      <c r="P27" s="689" t="s">
        <v>1705</v>
      </c>
      <c r="Q27" s="614"/>
      <c r="R27" s="680"/>
      <c r="S27" s="93"/>
    </row>
    <row r="28" spans="1:19" s="195" customFormat="1" ht="45">
      <c r="A28" s="122" t="s">
        <v>1633</v>
      </c>
      <c r="B28" s="122" t="s">
        <v>1381</v>
      </c>
      <c r="C28" s="122" t="s">
        <v>1382</v>
      </c>
      <c r="D28" s="122"/>
      <c r="E28" s="122"/>
      <c r="F28" s="122"/>
      <c r="G28" s="122"/>
      <c r="H28" s="122"/>
      <c r="I28" s="677"/>
      <c r="J28" s="677"/>
      <c r="K28" s="677"/>
      <c r="L28" s="677"/>
      <c r="M28" s="122"/>
      <c r="N28" s="122"/>
      <c r="O28" s="122"/>
      <c r="P28" s="687" t="s">
        <v>1705</v>
      </c>
      <c r="Q28" s="122"/>
      <c r="R28" s="122"/>
      <c r="S28" s="687" t="s">
        <v>1367</v>
      </c>
    </row>
    <row r="29" spans="1:19" s="195" customFormat="1" ht="51.75">
      <c r="A29" s="228" t="s">
        <v>1634</v>
      </c>
      <c r="B29" s="228" t="s">
        <v>1383</v>
      </c>
      <c r="C29" s="228" t="s">
        <v>1384</v>
      </c>
      <c r="D29" s="680"/>
      <c r="E29" s="680"/>
      <c r="F29" s="680"/>
      <c r="G29" s="680"/>
      <c r="H29" s="677"/>
      <c r="I29" s="677"/>
      <c r="J29" s="677"/>
      <c r="K29" s="680"/>
      <c r="L29" s="680"/>
      <c r="M29" s="680"/>
      <c r="N29" s="680"/>
      <c r="O29" s="680"/>
      <c r="P29" s="683" t="s">
        <v>1705</v>
      </c>
      <c r="Q29" s="680"/>
      <c r="R29" s="680"/>
      <c r="S29" s="684" t="s">
        <v>1367</v>
      </c>
    </row>
    <row r="30" spans="1:19" s="195" customFormat="1" ht="69">
      <c r="A30" s="232" t="s">
        <v>1853</v>
      </c>
      <c r="B30" s="580" t="s">
        <v>1385</v>
      </c>
      <c r="C30" s="580" t="s">
        <v>1386</v>
      </c>
      <c r="D30" s="239"/>
      <c r="E30" s="239"/>
      <c r="F30" s="677"/>
      <c r="G30" s="239"/>
      <c r="H30" s="239"/>
      <c r="I30" s="677"/>
      <c r="J30" s="614"/>
      <c r="K30" s="614"/>
      <c r="L30" s="677"/>
      <c r="M30" s="239"/>
      <c r="N30" s="677"/>
      <c r="O30" s="680"/>
      <c r="P30" s="685">
        <f>[6]Presupuesto!E92</f>
        <v>13050</v>
      </c>
      <c r="Q30" s="690"/>
      <c r="R30" s="691"/>
      <c r="S30" s="684" t="s">
        <v>1367</v>
      </c>
    </row>
    <row r="31" spans="1:19" s="195" customFormat="1" ht="69">
      <c r="A31" s="692" t="s">
        <v>1854</v>
      </c>
      <c r="B31" s="100" t="s">
        <v>1387</v>
      </c>
      <c r="C31" s="100" t="s">
        <v>1388</v>
      </c>
      <c r="D31" s="93"/>
      <c r="E31" s="93"/>
      <c r="F31" s="61"/>
      <c r="G31" s="61"/>
      <c r="H31" s="61"/>
      <c r="I31" s="61"/>
      <c r="J31" s="677"/>
      <c r="K31" s="677"/>
      <c r="L31" s="93"/>
      <c r="M31" s="93"/>
      <c r="N31" s="93"/>
      <c r="O31" s="93"/>
      <c r="P31" s="659" t="s">
        <v>1705</v>
      </c>
      <c r="Q31" s="690"/>
      <c r="R31" s="691"/>
      <c r="S31" s="684" t="s">
        <v>1367</v>
      </c>
    </row>
    <row r="32" spans="1:19" s="195" customFormat="1" ht="48" customHeight="1">
      <c r="A32" s="692" t="s">
        <v>1635</v>
      </c>
      <c r="B32" s="100" t="s">
        <v>1389</v>
      </c>
      <c r="C32" s="100" t="s">
        <v>1390</v>
      </c>
      <c r="D32" s="93"/>
      <c r="E32" s="93"/>
      <c r="F32" s="93"/>
      <c r="G32" s="93"/>
      <c r="H32" s="93"/>
      <c r="I32" s="61"/>
      <c r="J32" s="61"/>
      <c r="K32" s="93"/>
      <c r="L32" s="93"/>
      <c r="M32" s="93"/>
      <c r="N32" s="93"/>
      <c r="O32" s="677"/>
      <c r="P32" s="632" t="s">
        <v>1705</v>
      </c>
      <c r="Q32" s="690"/>
      <c r="R32" s="691"/>
      <c r="S32" s="684" t="s">
        <v>1372</v>
      </c>
    </row>
    <row r="33" spans="1:19" s="195" customFormat="1" ht="56.25" customHeight="1">
      <c r="A33" s="231" t="s">
        <v>1636</v>
      </c>
      <c r="B33" s="100" t="s">
        <v>1391</v>
      </c>
      <c r="C33" s="100" t="s">
        <v>1392</v>
      </c>
      <c r="D33" s="93"/>
      <c r="E33" s="93"/>
      <c r="F33" s="93"/>
      <c r="G33" s="93"/>
      <c r="H33" s="93"/>
      <c r="I33" s="61"/>
      <c r="J33" s="61"/>
      <c r="K33" s="93"/>
      <c r="L33" s="93"/>
      <c r="M33" s="93"/>
      <c r="N33" s="93" t="s">
        <v>42</v>
      </c>
      <c r="O33" s="677"/>
      <c r="P33" s="654">
        <f>[6]Presupuesto!E99</f>
        <v>6000</v>
      </c>
      <c r="Q33" s="690"/>
      <c r="R33" s="691"/>
      <c r="S33" s="684" t="s">
        <v>1372</v>
      </c>
    </row>
    <row r="34" spans="1:19" s="195" customFormat="1" ht="56.25" customHeight="1">
      <c r="A34" s="224" t="s">
        <v>1637</v>
      </c>
      <c r="B34" s="100" t="s">
        <v>1393</v>
      </c>
      <c r="C34" s="100" t="s">
        <v>1394</v>
      </c>
      <c r="D34" s="93"/>
      <c r="E34" s="93"/>
      <c r="F34" s="93"/>
      <c r="G34" s="93"/>
      <c r="H34" s="93"/>
      <c r="I34" s="61"/>
      <c r="J34" s="61"/>
      <c r="K34" s="93"/>
      <c r="L34" s="93"/>
      <c r="M34" s="677"/>
      <c r="N34" s="677"/>
      <c r="O34" s="93"/>
      <c r="P34" s="659" t="s">
        <v>1705</v>
      </c>
      <c r="Q34" s="690"/>
      <c r="R34" s="691"/>
      <c r="S34" s="684" t="s">
        <v>1395</v>
      </c>
    </row>
    <row r="35" spans="1:19" s="195" customFormat="1" ht="57" customHeight="1">
      <c r="A35" s="224" t="s">
        <v>1638</v>
      </c>
      <c r="B35" s="100" t="s">
        <v>1396</v>
      </c>
      <c r="C35" s="100" t="s">
        <v>1397</v>
      </c>
      <c r="D35" s="93"/>
      <c r="E35" s="93"/>
      <c r="F35" s="93"/>
      <c r="G35" s="93"/>
      <c r="H35" s="93"/>
      <c r="I35" s="61"/>
      <c r="J35" s="61"/>
      <c r="K35" s="93"/>
      <c r="L35" s="93"/>
      <c r="M35" s="93"/>
      <c r="N35" s="239"/>
      <c r="O35" s="677"/>
      <c r="P35" s="693" t="s">
        <v>1705</v>
      </c>
      <c r="Q35" s="690"/>
      <c r="R35" s="691"/>
      <c r="S35" s="588" t="s">
        <v>1398</v>
      </c>
    </row>
    <row r="36" spans="1:19" s="195" customFormat="1" ht="98.25" customHeight="1">
      <c r="A36" s="218" t="s">
        <v>1516</v>
      </c>
      <c r="B36" s="218" t="s">
        <v>1399</v>
      </c>
      <c r="C36" s="218" t="s">
        <v>1400</v>
      </c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674">
        <f>P41</f>
        <v>120500</v>
      </c>
      <c r="Q36" s="218"/>
      <c r="R36" s="218"/>
      <c r="S36" s="587" t="s">
        <v>1367</v>
      </c>
    </row>
    <row r="37" spans="1:19" s="195" customFormat="1" ht="67.5" customHeight="1">
      <c r="A37" s="661" t="s">
        <v>1517</v>
      </c>
      <c r="B37" s="224" t="s">
        <v>1401</v>
      </c>
      <c r="C37" s="224" t="s">
        <v>1402</v>
      </c>
      <c r="D37" s="677"/>
      <c r="E37" s="677"/>
      <c r="F37" s="677"/>
      <c r="G37" s="677"/>
      <c r="H37" s="677"/>
      <c r="I37" s="677"/>
      <c r="J37" s="677"/>
      <c r="K37" s="677"/>
      <c r="L37" s="677"/>
      <c r="M37" s="677"/>
      <c r="N37" s="677"/>
      <c r="O37" s="677"/>
      <c r="P37" s="632" t="s">
        <v>1705</v>
      </c>
      <c r="Q37" s="309"/>
      <c r="R37" s="309"/>
      <c r="S37" s="694" t="s">
        <v>1367</v>
      </c>
    </row>
    <row r="38" spans="1:19" s="195" customFormat="1" ht="57" customHeight="1">
      <c r="A38" s="96" t="s">
        <v>1518</v>
      </c>
      <c r="B38" s="224" t="s">
        <v>1403</v>
      </c>
      <c r="C38" s="181" t="s">
        <v>1404</v>
      </c>
      <c r="D38" s="677"/>
      <c r="E38" s="677"/>
      <c r="F38" s="677"/>
      <c r="G38" s="677"/>
      <c r="H38" s="677"/>
      <c r="I38" s="677"/>
      <c r="J38" s="677"/>
      <c r="K38" s="677"/>
      <c r="L38" s="677"/>
      <c r="M38" s="677"/>
      <c r="N38" s="677"/>
      <c r="O38" s="677"/>
      <c r="P38" s="659" t="s">
        <v>1705</v>
      </c>
      <c r="Q38" s="690"/>
      <c r="R38" s="691"/>
      <c r="S38" s="695" t="s">
        <v>1336</v>
      </c>
    </row>
    <row r="39" spans="1:19" s="195" customFormat="1" ht="45" customHeight="1">
      <c r="A39" s="96" t="s">
        <v>1519</v>
      </c>
      <c r="B39" s="224" t="s">
        <v>1405</v>
      </c>
      <c r="C39" s="181" t="s">
        <v>1406</v>
      </c>
      <c r="D39" s="677"/>
      <c r="E39" s="677"/>
      <c r="F39" s="677"/>
      <c r="G39" s="677"/>
      <c r="H39" s="677"/>
      <c r="I39" s="677"/>
      <c r="J39" s="677"/>
      <c r="K39" s="677"/>
      <c r="L39" s="677"/>
      <c r="M39" s="677"/>
      <c r="N39" s="677"/>
      <c r="O39" s="677"/>
      <c r="P39" s="659" t="s">
        <v>1705</v>
      </c>
      <c r="Q39" s="690"/>
      <c r="R39" s="691"/>
      <c r="S39" s="696"/>
    </row>
    <row r="40" spans="1:19" s="195" customFormat="1" ht="38.25" customHeight="1">
      <c r="A40" s="96" t="s">
        <v>1520</v>
      </c>
      <c r="B40" s="224" t="s">
        <v>1407</v>
      </c>
      <c r="C40" s="224" t="s">
        <v>1408</v>
      </c>
      <c r="D40" s="93"/>
      <c r="E40" s="93"/>
      <c r="F40" s="93"/>
      <c r="G40" s="93"/>
      <c r="H40" s="93"/>
      <c r="I40" s="93"/>
      <c r="J40" s="677"/>
      <c r="K40" s="93"/>
      <c r="L40" s="545"/>
      <c r="M40" s="61"/>
      <c r="N40" s="61"/>
      <c r="O40" s="93"/>
      <c r="P40" s="659" t="s">
        <v>1705</v>
      </c>
      <c r="Q40" s="309"/>
      <c r="R40" s="309"/>
      <c r="S40" s="695" t="s">
        <v>1409</v>
      </c>
    </row>
    <row r="41" spans="1:19" s="195" customFormat="1" ht="49.5" customHeight="1">
      <c r="A41" s="220" t="s">
        <v>1521</v>
      </c>
      <c r="B41" s="220" t="s">
        <v>1410</v>
      </c>
      <c r="C41" s="220" t="s">
        <v>1397</v>
      </c>
      <c r="D41" s="239"/>
      <c r="E41" s="239"/>
      <c r="F41" s="239"/>
      <c r="G41" s="239"/>
      <c r="H41" s="239"/>
      <c r="I41" s="239"/>
      <c r="J41" s="677"/>
      <c r="K41" s="239"/>
      <c r="L41" s="614"/>
      <c r="M41" s="239"/>
      <c r="N41" s="239"/>
      <c r="O41" s="239"/>
      <c r="P41" s="654">
        <f>[6]Presupuesto!E112</f>
        <v>120500</v>
      </c>
      <c r="Q41" s="309"/>
      <c r="R41" s="309"/>
      <c r="S41" s="695" t="s">
        <v>1409</v>
      </c>
    </row>
    <row r="42" spans="1:19" s="195" customFormat="1" ht="41.25" customHeight="1">
      <c r="A42" s="218" t="s">
        <v>1522</v>
      </c>
      <c r="B42" s="218" t="s">
        <v>1411</v>
      </c>
      <c r="C42" s="218" t="s">
        <v>1412</v>
      </c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697">
        <f>P43</f>
        <v>11250</v>
      </c>
      <c r="Q42" s="218"/>
      <c r="R42" s="218"/>
      <c r="S42" s="587" t="s">
        <v>1336</v>
      </c>
    </row>
    <row r="43" spans="1:19" s="195" customFormat="1" ht="55.5" customHeight="1">
      <c r="A43" s="224" t="s">
        <v>1614</v>
      </c>
      <c r="B43" s="224" t="s">
        <v>1615</v>
      </c>
      <c r="C43" s="224" t="s">
        <v>1413</v>
      </c>
      <c r="D43" s="93"/>
      <c r="E43" s="93"/>
      <c r="F43" s="93"/>
      <c r="G43" s="93"/>
      <c r="H43" s="93"/>
      <c r="I43" s="677"/>
      <c r="J43" s="93"/>
      <c r="K43" s="93"/>
      <c r="L43" s="35"/>
      <c r="M43" s="239"/>
      <c r="N43" s="239"/>
      <c r="O43" s="35"/>
      <c r="P43" s="647">
        <f>[6]Presupuesto!E118</f>
        <v>11250</v>
      </c>
      <c r="Q43" s="309"/>
      <c r="R43" s="309"/>
      <c r="S43" s="698" t="s">
        <v>1414</v>
      </c>
    </row>
    <row r="44" spans="1:19" s="195" customFormat="1" ht="41.25" customHeight="1">
      <c r="A44" s="309" t="s">
        <v>1523</v>
      </c>
      <c r="B44" s="224" t="s">
        <v>1415</v>
      </c>
      <c r="C44" s="224" t="s">
        <v>1416</v>
      </c>
      <c r="D44" s="677"/>
      <c r="E44" s="677"/>
      <c r="F44" s="677"/>
      <c r="G44" s="677"/>
      <c r="H44" s="677"/>
      <c r="I44" s="677"/>
      <c r="J44" s="677"/>
      <c r="K44" s="677"/>
      <c r="L44" s="677"/>
      <c r="M44" s="677"/>
      <c r="N44" s="677"/>
      <c r="O44" s="677"/>
      <c r="P44" s="632" t="s">
        <v>1705</v>
      </c>
      <c r="Q44" s="309"/>
      <c r="R44" s="309"/>
      <c r="S44" s="698" t="s">
        <v>1417</v>
      </c>
    </row>
    <row r="45" spans="1:19" s="195" customFormat="1" ht="50.25" customHeight="1">
      <c r="A45" s="96" t="s">
        <v>1524</v>
      </c>
      <c r="B45" s="224" t="s">
        <v>1418</v>
      </c>
      <c r="C45" s="224" t="s">
        <v>536</v>
      </c>
      <c r="D45" s="677"/>
      <c r="E45" s="677"/>
      <c r="F45" s="677"/>
      <c r="G45" s="677"/>
      <c r="H45" s="677"/>
      <c r="I45" s="677"/>
      <c r="J45" s="677"/>
      <c r="K45" s="677"/>
      <c r="L45" s="677"/>
      <c r="M45" s="677"/>
      <c r="N45" s="677"/>
      <c r="O45" s="677"/>
      <c r="P45" s="659" t="s">
        <v>1705</v>
      </c>
      <c r="Q45" s="309"/>
      <c r="R45" s="309"/>
      <c r="S45" s="699" t="s">
        <v>1419</v>
      </c>
    </row>
    <row r="46" spans="1:19" s="195" customFormat="1" ht="55.5" customHeight="1">
      <c r="A46" s="218" t="s">
        <v>1525</v>
      </c>
      <c r="B46" s="218" t="s">
        <v>1420</v>
      </c>
      <c r="C46" s="218" t="s">
        <v>113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697">
        <f>P52</f>
        <v>251000</v>
      </c>
      <c r="Q46" s="218"/>
      <c r="R46" s="218"/>
      <c r="S46" s="587" t="s">
        <v>1367</v>
      </c>
    </row>
    <row r="47" spans="1:19" s="195" customFormat="1" ht="42.75" customHeight="1">
      <c r="A47" s="224" t="s">
        <v>1526</v>
      </c>
      <c r="B47" s="224" t="s">
        <v>1421</v>
      </c>
      <c r="C47" s="224" t="s">
        <v>1422</v>
      </c>
      <c r="D47" s="677"/>
      <c r="E47" s="677"/>
      <c r="F47" s="677"/>
      <c r="G47" s="677"/>
      <c r="H47" s="677"/>
      <c r="I47" s="677"/>
      <c r="J47" s="677"/>
      <c r="K47" s="677"/>
      <c r="L47" s="677"/>
      <c r="M47" s="677"/>
      <c r="N47" s="677"/>
      <c r="O47" s="677"/>
      <c r="P47" s="227" t="s">
        <v>1705</v>
      </c>
      <c r="Q47" s="227"/>
      <c r="R47" s="227"/>
      <c r="S47" s="700"/>
    </row>
    <row r="48" spans="1:19" s="195" customFormat="1" ht="56.25" customHeight="1">
      <c r="A48" s="96" t="s">
        <v>1527</v>
      </c>
      <c r="B48" s="224" t="s">
        <v>1423</v>
      </c>
      <c r="C48" s="220" t="s">
        <v>1424</v>
      </c>
      <c r="D48" s="677"/>
      <c r="E48" s="677"/>
      <c r="F48" s="677"/>
      <c r="G48" s="677"/>
      <c r="H48" s="677"/>
      <c r="I48" s="677"/>
      <c r="J48" s="677"/>
      <c r="K48" s="677"/>
      <c r="L48" s="677"/>
      <c r="M48" s="677"/>
      <c r="N48" s="677"/>
      <c r="O48" s="677"/>
      <c r="P48" s="632" t="s">
        <v>1705</v>
      </c>
      <c r="Q48" s="690"/>
      <c r="R48" s="691"/>
      <c r="S48" s="100"/>
    </row>
    <row r="49" spans="1:19" s="195" customFormat="1" ht="49.5" customHeight="1">
      <c r="A49" s="96" t="s">
        <v>1528</v>
      </c>
      <c r="B49" s="224" t="s">
        <v>1425</v>
      </c>
      <c r="C49" s="224" t="s">
        <v>1426</v>
      </c>
      <c r="D49" s="677"/>
      <c r="E49" s="677"/>
      <c r="F49" s="677"/>
      <c r="G49" s="677"/>
      <c r="H49" s="677"/>
      <c r="I49" s="677"/>
      <c r="J49" s="677"/>
      <c r="K49" s="677"/>
      <c r="L49" s="677"/>
      <c r="M49" s="677"/>
      <c r="N49" s="677"/>
      <c r="O49" s="677"/>
      <c r="P49" s="632" t="s">
        <v>1705</v>
      </c>
      <c r="Q49" s="690"/>
      <c r="R49" s="691"/>
      <c r="S49" s="100"/>
    </row>
    <row r="50" spans="1:19" s="195" customFormat="1" ht="52.5" customHeight="1">
      <c r="A50" s="96" t="s">
        <v>1529</v>
      </c>
      <c r="B50" s="224" t="s">
        <v>1427</v>
      </c>
      <c r="C50" s="96" t="s">
        <v>1428</v>
      </c>
      <c r="D50" s="677"/>
      <c r="E50" s="677"/>
      <c r="F50" s="677"/>
      <c r="G50" s="677"/>
      <c r="H50" s="677"/>
      <c r="I50" s="677"/>
      <c r="J50" s="677"/>
      <c r="K50" s="677"/>
      <c r="L50" s="677"/>
      <c r="M50" s="677"/>
      <c r="N50" s="677"/>
      <c r="O50" s="677"/>
      <c r="P50" s="632" t="s">
        <v>1705</v>
      </c>
      <c r="Q50" s="690"/>
      <c r="R50" s="691"/>
      <c r="S50" s="100"/>
    </row>
    <row r="51" spans="1:19" s="195" customFormat="1" ht="36.75" customHeight="1">
      <c r="A51" s="309" t="s">
        <v>1530</v>
      </c>
      <c r="B51" s="224" t="s">
        <v>1429</v>
      </c>
      <c r="C51" s="96" t="s">
        <v>1430</v>
      </c>
      <c r="D51" s="545"/>
      <c r="E51" s="545"/>
      <c r="F51" s="545"/>
      <c r="G51" s="545"/>
      <c r="H51" s="545"/>
      <c r="I51" s="545"/>
      <c r="J51" s="545"/>
      <c r="K51" s="545"/>
      <c r="L51" s="545"/>
      <c r="M51" s="677"/>
      <c r="N51" s="35"/>
      <c r="O51" s="122"/>
      <c r="P51" s="632" t="s">
        <v>1705</v>
      </c>
      <c r="Q51" s="690"/>
      <c r="R51" s="691"/>
      <c r="S51" s="100"/>
    </row>
    <row r="52" spans="1:19" s="195" customFormat="1" ht="39" customHeight="1">
      <c r="A52" s="220" t="s">
        <v>1531</v>
      </c>
      <c r="B52" s="220" t="s">
        <v>1431</v>
      </c>
      <c r="C52" s="220" t="s">
        <v>1432</v>
      </c>
      <c r="D52" s="614"/>
      <c r="E52" s="614"/>
      <c r="F52" s="614"/>
      <c r="G52" s="614"/>
      <c r="H52" s="614"/>
      <c r="I52" s="614"/>
      <c r="J52" s="614"/>
      <c r="K52" s="614"/>
      <c r="L52" s="677"/>
      <c r="M52" s="677"/>
      <c r="N52" s="677"/>
      <c r="O52" s="614"/>
      <c r="P52" s="654">
        <f>[6]Presupuesto!E124</f>
        <v>251000</v>
      </c>
      <c r="Q52" s="690"/>
      <c r="R52" s="691"/>
      <c r="S52" s="100"/>
    </row>
    <row r="53" spans="1:19" s="195" customFormat="1" ht="45.75" customHeight="1">
      <c r="A53" s="96" t="s">
        <v>1532</v>
      </c>
      <c r="B53" s="224" t="s">
        <v>1201</v>
      </c>
      <c r="C53" s="96" t="s">
        <v>1433</v>
      </c>
      <c r="D53" s="677"/>
      <c r="E53" s="677"/>
      <c r="F53" s="677"/>
      <c r="G53" s="677"/>
      <c r="H53" s="677"/>
      <c r="I53" s="677"/>
      <c r="J53" s="677"/>
      <c r="K53" s="677"/>
      <c r="L53" s="677"/>
      <c r="M53" s="677"/>
      <c r="N53" s="677"/>
      <c r="O53" s="677"/>
      <c r="P53" s="632" t="s">
        <v>1705</v>
      </c>
      <c r="Q53" s="690"/>
      <c r="R53" s="691"/>
      <c r="S53" s="100" t="s">
        <v>1434</v>
      </c>
    </row>
    <row r="54" spans="1:19" s="195" customFormat="1" ht="62.25" customHeight="1">
      <c r="A54" s="96" t="s">
        <v>1533</v>
      </c>
      <c r="B54" s="224" t="s">
        <v>1435</v>
      </c>
      <c r="C54" s="96" t="s">
        <v>1436</v>
      </c>
      <c r="D54" s="677"/>
      <c r="E54" s="677"/>
      <c r="F54" s="677"/>
      <c r="G54" s="677"/>
      <c r="H54" s="677"/>
      <c r="I54" s="677"/>
      <c r="J54" s="677"/>
      <c r="K54" s="677"/>
      <c r="L54" s="677"/>
      <c r="M54" s="677"/>
      <c r="N54" s="677"/>
      <c r="O54" s="677"/>
      <c r="P54" s="632" t="s">
        <v>1705</v>
      </c>
      <c r="Q54" s="690"/>
      <c r="R54" s="691"/>
      <c r="S54" s="100"/>
    </row>
    <row r="55" spans="1:19" s="195" customFormat="1" ht="48" customHeight="1">
      <c r="A55" s="218" t="s">
        <v>1534</v>
      </c>
      <c r="B55" s="218" t="s">
        <v>1437</v>
      </c>
      <c r="C55" s="218" t="s">
        <v>1438</v>
      </c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587" t="s">
        <v>1336</v>
      </c>
    </row>
    <row r="56" spans="1:19" s="195" customFormat="1" ht="37.5" customHeight="1">
      <c r="A56" s="96" t="s">
        <v>1535</v>
      </c>
      <c r="B56" s="224" t="s">
        <v>1439</v>
      </c>
      <c r="C56" s="181" t="s">
        <v>1440</v>
      </c>
      <c r="D56" s="677"/>
      <c r="E56" s="677"/>
      <c r="F56" s="677"/>
      <c r="G56" s="677"/>
      <c r="H56" s="677"/>
      <c r="I56" s="677"/>
      <c r="J56" s="677"/>
      <c r="K56" s="701"/>
      <c r="L56" s="545"/>
      <c r="M56" s="545"/>
      <c r="N56" s="545"/>
      <c r="O56" s="93"/>
      <c r="P56" s="632" t="s">
        <v>1705</v>
      </c>
      <c r="Q56" s="690"/>
      <c r="R56" s="691"/>
      <c r="S56" s="588"/>
    </row>
    <row r="57" spans="1:19" s="195" customFormat="1" ht="58.5" customHeight="1">
      <c r="A57" s="96" t="s">
        <v>1536</v>
      </c>
      <c r="B57" s="224" t="s">
        <v>1441</v>
      </c>
      <c r="C57" s="181" t="s">
        <v>1442</v>
      </c>
      <c r="D57" s="677"/>
      <c r="E57" s="677"/>
      <c r="F57" s="677"/>
      <c r="G57" s="677"/>
      <c r="H57" s="677"/>
      <c r="I57" s="677"/>
      <c r="J57" s="677"/>
      <c r="K57" s="545"/>
      <c r="L57" s="545"/>
      <c r="M57" s="545"/>
      <c r="N57" s="545"/>
      <c r="O57" s="93"/>
      <c r="P57" s="632" t="s">
        <v>1705</v>
      </c>
      <c r="Q57" s="690"/>
      <c r="R57" s="691"/>
      <c r="S57" s="588"/>
    </row>
    <row r="58" spans="1:19" s="195" customFormat="1" ht="64.5" customHeight="1">
      <c r="A58" s="224" t="s">
        <v>1537</v>
      </c>
      <c r="B58" s="224" t="s">
        <v>1443</v>
      </c>
      <c r="C58" s="99" t="s">
        <v>1444</v>
      </c>
      <c r="D58" s="93"/>
      <c r="E58" s="93"/>
      <c r="F58" s="677"/>
      <c r="G58" s="93"/>
      <c r="H58" s="93"/>
      <c r="I58" s="677"/>
      <c r="J58" s="93"/>
      <c r="K58" s="93"/>
      <c r="L58" s="677"/>
      <c r="M58" s="61"/>
      <c r="N58" s="61"/>
      <c r="O58" s="677"/>
      <c r="P58" s="632" t="s">
        <v>1705</v>
      </c>
      <c r="Q58" s="690"/>
      <c r="R58" s="691"/>
      <c r="S58" s="588"/>
    </row>
    <row r="59" spans="1:19" s="195" customFormat="1" ht="51" customHeight="1">
      <c r="A59" s="181" t="s">
        <v>1538</v>
      </c>
      <c r="B59" s="224" t="s">
        <v>1445</v>
      </c>
      <c r="C59" s="181" t="s">
        <v>1446</v>
      </c>
      <c r="D59" s="93"/>
      <c r="E59" s="93"/>
      <c r="F59" s="677"/>
      <c r="G59" s="677"/>
      <c r="H59" s="677"/>
      <c r="I59" s="239"/>
      <c r="J59" s="239"/>
      <c r="K59" s="93"/>
      <c r="L59" s="93"/>
      <c r="M59" s="93"/>
      <c r="N59" s="93"/>
      <c r="O59" s="93"/>
      <c r="P59" s="632" t="s">
        <v>1705</v>
      </c>
      <c r="Q59" s="690"/>
      <c r="R59" s="691"/>
      <c r="S59" s="588"/>
    </row>
    <row r="60" spans="1:19" s="195" customFormat="1" ht="58.5" customHeight="1">
      <c r="A60" s="181" t="s">
        <v>1539</v>
      </c>
      <c r="B60" s="224" t="s">
        <v>1447</v>
      </c>
      <c r="C60" s="224" t="s">
        <v>1448</v>
      </c>
      <c r="D60" s="224"/>
      <c r="E60" s="224"/>
      <c r="F60" s="224"/>
      <c r="G60" s="220"/>
      <c r="H60" s="677"/>
      <c r="I60" s="61"/>
      <c r="J60" s="224"/>
      <c r="K60" s="224"/>
      <c r="L60" s="224"/>
      <c r="M60" s="545"/>
      <c r="N60" s="224"/>
      <c r="O60" s="61"/>
      <c r="P60" s="632" t="s">
        <v>1705</v>
      </c>
      <c r="Q60" s="224"/>
      <c r="R60" s="224"/>
      <c r="S60" s="588"/>
    </row>
    <row r="61" spans="1:19" s="195" customFormat="1" ht="42" customHeight="1">
      <c r="A61" s="181" t="s">
        <v>1540</v>
      </c>
      <c r="B61" s="224" t="s">
        <v>1449</v>
      </c>
      <c r="C61" s="224" t="s">
        <v>1450</v>
      </c>
      <c r="D61" s="224"/>
      <c r="E61" s="224"/>
      <c r="F61" s="702"/>
      <c r="G61" s="224"/>
      <c r="H61" s="35"/>
      <c r="I61" s="702"/>
      <c r="J61" s="224"/>
      <c r="K61" s="224"/>
      <c r="L61" s="702"/>
      <c r="M61" s="545"/>
      <c r="N61" s="224"/>
      <c r="O61" s="702"/>
      <c r="P61" s="632" t="s">
        <v>1705</v>
      </c>
      <c r="Q61" s="224"/>
      <c r="R61" s="224"/>
      <c r="S61" s="100"/>
    </row>
    <row r="62" spans="1:19" s="195" customFormat="1" ht="43.5" customHeight="1">
      <c r="A62" s="218" t="s">
        <v>1541</v>
      </c>
      <c r="B62" s="218" t="s">
        <v>1451</v>
      </c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587" t="s">
        <v>1336</v>
      </c>
    </row>
    <row r="63" spans="1:19" s="195" customFormat="1" ht="53.25" customHeight="1">
      <c r="A63" s="692" t="s">
        <v>1542</v>
      </c>
      <c r="B63" s="224" t="s">
        <v>1452</v>
      </c>
      <c r="C63" s="224" t="s">
        <v>1453</v>
      </c>
      <c r="D63" s="93"/>
      <c r="E63" s="614"/>
      <c r="F63" s="677"/>
      <c r="G63" s="93"/>
      <c r="H63" s="93"/>
      <c r="I63" s="93"/>
      <c r="J63" s="93"/>
      <c r="K63" s="93"/>
      <c r="L63" s="93"/>
      <c r="M63" s="93"/>
      <c r="N63" s="93"/>
      <c r="O63" s="93"/>
      <c r="P63" s="632" t="s">
        <v>1705</v>
      </c>
      <c r="Q63" s="690"/>
      <c r="R63" s="691"/>
      <c r="S63" s="100" t="s">
        <v>1454</v>
      </c>
    </row>
    <row r="64" spans="1:19" s="195" customFormat="1" ht="47.25" customHeight="1">
      <c r="A64" s="309" t="s">
        <v>1543</v>
      </c>
      <c r="B64" s="224" t="s">
        <v>1455</v>
      </c>
      <c r="C64" s="224" t="s">
        <v>1456</v>
      </c>
      <c r="D64" s="93"/>
      <c r="E64" s="93"/>
      <c r="F64" s="677"/>
      <c r="G64" s="93"/>
      <c r="H64" s="93"/>
      <c r="I64" s="93"/>
      <c r="J64" s="93"/>
      <c r="K64" s="93"/>
      <c r="L64" s="93"/>
      <c r="M64" s="93"/>
      <c r="N64" s="93"/>
      <c r="O64" s="93"/>
      <c r="P64" s="632" t="s">
        <v>1705</v>
      </c>
      <c r="Q64" s="690"/>
      <c r="R64" s="691"/>
      <c r="S64" s="100" t="s">
        <v>1454</v>
      </c>
    </row>
    <row r="65" spans="1:19" s="195" customFormat="1" ht="40.5" customHeight="1">
      <c r="A65" s="96" t="s">
        <v>1544</v>
      </c>
      <c r="B65" s="224" t="s">
        <v>1457</v>
      </c>
      <c r="C65" s="224" t="s">
        <v>1458</v>
      </c>
      <c r="D65" s="93"/>
      <c r="E65" s="61"/>
      <c r="F65" s="677"/>
      <c r="G65" s="61"/>
      <c r="H65" s="61"/>
      <c r="I65" s="677"/>
      <c r="J65" s="61"/>
      <c r="K65" s="93"/>
      <c r="L65" s="93"/>
      <c r="M65" s="93"/>
      <c r="N65" s="93"/>
      <c r="O65" s="93"/>
      <c r="P65" s="632" t="s">
        <v>1705</v>
      </c>
      <c r="Q65" s="690"/>
      <c r="R65" s="691"/>
      <c r="S65" s="100" t="s">
        <v>1454</v>
      </c>
    </row>
    <row r="66" spans="1:19" s="195" customFormat="1" ht="47.25" customHeight="1">
      <c r="A66" s="96" t="s">
        <v>1545</v>
      </c>
      <c r="B66" s="224" t="s">
        <v>1459</v>
      </c>
      <c r="C66" s="181" t="s">
        <v>1460</v>
      </c>
      <c r="D66" s="93"/>
      <c r="E66" s="239"/>
      <c r="F66" s="677"/>
      <c r="G66" s="61"/>
      <c r="H66" s="61"/>
      <c r="I66" s="61"/>
      <c r="J66" s="61"/>
      <c r="K66" s="96"/>
      <c r="L66" s="96"/>
      <c r="M66" s="96"/>
      <c r="N66" s="96"/>
      <c r="O66" s="93"/>
      <c r="P66" s="632" t="s">
        <v>1705</v>
      </c>
      <c r="Q66" s="690"/>
      <c r="R66" s="691"/>
      <c r="S66" s="100" t="s">
        <v>1454</v>
      </c>
    </row>
    <row r="67" spans="1:19" s="195" customFormat="1" ht="51" customHeight="1">
      <c r="A67" s="181" t="s">
        <v>1616</v>
      </c>
      <c r="B67" s="224" t="s">
        <v>1461</v>
      </c>
      <c r="C67" s="181" t="s">
        <v>1462</v>
      </c>
      <c r="D67" s="93"/>
      <c r="E67" s="614"/>
      <c r="F67" s="677"/>
      <c r="G67" s="677"/>
      <c r="H67" s="677"/>
      <c r="I67" s="614"/>
      <c r="J67" s="545"/>
      <c r="K67" s="545"/>
      <c r="L67" s="545"/>
      <c r="M67" s="545"/>
      <c r="N67" s="545"/>
      <c r="O67" s="690"/>
      <c r="P67" s="632" t="s">
        <v>1705</v>
      </c>
      <c r="Q67" s="690"/>
      <c r="R67" s="691"/>
      <c r="S67" s="699" t="s">
        <v>1367</v>
      </c>
    </row>
    <row r="68" spans="1:19" s="195" customFormat="1" ht="42" customHeight="1">
      <c r="A68" s="218" t="s">
        <v>1617</v>
      </c>
      <c r="B68" s="218" t="s">
        <v>1463</v>
      </c>
      <c r="C68" s="218" t="s">
        <v>1464</v>
      </c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674">
        <f>P70</f>
        <v>156760</v>
      </c>
      <c r="Q68" s="218"/>
      <c r="R68" s="218"/>
      <c r="S68" s="218" t="s">
        <v>1336</v>
      </c>
    </row>
    <row r="69" spans="1:19" s="195" customFormat="1" ht="61.5" customHeight="1">
      <c r="A69" s="224" t="s">
        <v>1546</v>
      </c>
      <c r="B69" s="100" t="s">
        <v>1465</v>
      </c>
      <c r="C69" s="100" t="s">
        <v>1466</v>
      </c>
      <c r="D69" s="614"/>
      <c r="E69" s="614"/>
      <c r="F69" s="677"/>
      <c r="G69" s="677"/>
      <c r="H69" s="677"/>
      <c r="I69" s="677"/>
      <c r="J69" s="614"/>
      <c r="K69" s="614"/>
      <c r="L69" s="614"/>
      <c r="M69" s="614"/>
      <c r="N69" s="614"/>
      <c r="O69" s="614"/>
      <c r="P69" s="632" t="s">
        <v>1705</v>
      </c>
      <c r="Q69" s="92"/>
      <c r="R69" s="92"/>
      <c r="S69" s="699" t="s">
        <v>1467</v>
      </c>
    </row>
    <row r="70" spans="1:19" s="195" customFormat="1" ht="46.5" customHeight="1">
      <c r="A70" s="224" t="s">
        <v>1547</v>
      </c>
      <c r="B70" s="224" t="s">
        <v>1468</v>
      </c>
      <c r="C70" s="224" t="s">
        <v>1469</v>
      </c>
      <c r="D70" s="92"/>
      <c r="E70" s="92"/>
      <c r="F70" s="677"/>
      <c r="G70" s="92"/>
      <c r="H70" s="92"/>
      <c r="I70" s="677"/>
      <c r="J70" s="92"/>
      <c r="K70" s="92"/>
      <c r="L70" s="677"/>
      <c r="M70" s="92"/>
      <c r="N70" s="92"/>
      <c r="O70" s="677"/>
      <c r="P70" s="654">
        <v>156760</v>
      </c>
      <c r="Q70" s="92"/>
      <c r="R70" s="92"/>
      <c r="S70" s="699" t="s">
        <v>1467</v>
      </c>
    </row>
    <row r="71" spans="1:19" s="195" customFormat="1" ht="67.5" customHeight="1">
      <c r="A71" s="224" t="s">
        <v>1548</v>
      </c>
      <c r="B71" s="224" t="s">
        <v>1639</v>
      </c>
      <c r="C71" s="224" t="s">
        <v>1470</v>
      </c>
      <c r="D71" s="677"/>
      <c r="E71" s="677"/>
      <c r="F71" s="677"/>
      <c r="G71" s="677"/>
      <c r="H71" s="677"/>
      <c r="I71" s="677"/>
      <c r="J71" s="677"/>
      <c r="K71" s="677"/>
      <c r="L71" s="677"/>
      <c r="M71" s="677"/>
      <c r="N71" s="677"/>
      <c r="O71" s="677"/>
      <c r="P71" s="632" t="s">
        <v>1705</v>
      </c>
      <c r="Q71" s="92"/>
      <c r="R71" s="92"/>
      <c r="S71" s="699" t="s">
        <v>1367</v>
      </c>
    </row>
    <row r="72" spans="1:19" s="195" customFormat="1" ht="49.5" customHeight="1">
      <c r="A72" s="224" t="s">
        <v>1549</v>
      </c>
      <c r="B72" s="100" t="s">
        <v>1471</v>
      </c>
      <c r="C72" s="100" t="s">
        <v>1472</v>
      </c>
      <c r="D72" s="677"/>
      <c r="E72" s="677"/>
      <c r="F72" s="677"/>
      <c r="G72" s="677"/>
      <c r="H72" s="677"/>
      <c r="I72" s="677"/>
      <c r="J72" s="677"/>
      <c r="K72" s="677"/>
      <c r="L72" s="677"/>
      <c r="M72" s="677"/>
      <c r="N72" s="677"/>
      <c r="O72" s="677"/>
      <c r="P72" s="633" t="s">
        <v>1705</v>
      </c>
      <c r="Q72" s="92"/>
      <c r="R72" s="92"/>
      <c r="S72" s="699" t="s">
        <v>1367</v>
      </c>
    </row>
    <row r="73" spans="1:19" s="195" customFormat="1" ht="61.5" customHeight="1">
      <c r="A73" s="181" t="s">
        <v>1550</v>
      </c>
      <c r="B73" s="100" t="s">
        <v>1473</v>
      </c>
      <c r="C73" s="100" t="s">
        <v>1474</v>
      </c>
      <c r="D73" s="614"/>
      <c r="E73" s="614"/>
      <c r="F73" s="614"/>
      <c r="G73" s="614"/>
      <c r="H73" s="677"/>
      <c r="I73" s="677"/>
      <c r="J73" s="614"/>
      <c r="K73" s="614"/>
      <c r="L73" s="614"/>
      <c r="M73" s="614"/>
      <c r="N73" s="614"/>
      <c r="O73" s="614"/>
      <c r="P73" s="633" t="s">
        <v>1705</v>
      </c>
      <c r="Q73" s="92"/>
      <c r="R73" s="92"/>
      <c r="S73" s="699" t="s">
        <v>1367</v>
      </c>
    </row>
    <row r="74" spans="1:19" s="195" customFormat="1" ht="61.5" customHeight="1">
      <c r="A74" s="224" t="s">
        <v>1551</v>
      </c>
      <c r="B74" s="649" t="s">
        <v>1463</v>
      </c>
      <c r="C74" s="649" t="s">
        <v>1353</v>
      </c>
      <c r="D74" s="703"/>
      <c r="E74" s="703"/>
      <c r="F74" s="677"/>
      <c r="G74" s="703"/>
      <c r="H74" s="703"/>
      <c r="I74" s="677"/>
      <c r="J74" s="703"/>
      <c r="K74" s="703"/>
      <c r="L74" s="677"/>
      <c r="M74" s="703"/>
      <c r="N74" s="703"/>
      <c r="O74" s="677"/>
      <c r="P74" s="704" t="s">
        <v>1705</v>
      </c>
      <c r="Q74" s="703"/>
      <c r="R74" s="703"/>
      <c r="S74" s="705" t="s">
        <v>1367</v>
      </c>
    </row>
    <row r="75" spans="1:19" ht="48" customHeight="1">
      <c r="A75" s="706" t="s">
        <v>1552</v>
      </c>
      <c r="B75" s="649" t="s">
        <v>1475</v>
      </c>
      <c r="C75" s="649" t="s">
        <v>1476</v>
      </c>
      <c r="D75" s="677"/>
      <c r="E75" s="677"/>
      <c r="F75" s="677"/>
      <c r="G75" s="677"/>
      <c r="H75" s="677"/>
      <c r="I75" s="677"/>
      <c r="J75" s="677"/>
      <c r="K75" s="677"/>
      <c r="L75" s="677"/>
      <c r="M75" s="677"/>
      <c r="N75" s="677"/>
      <c r="O75" s="677"/>
      <c r="P75" s="704" t="s">
        <v>1705</v>
      </c>
      <c r="Q75" s="92"/>
      <c r="R75" s="92"/>
      <c r="S75" s="92"/>
    </row>
    <row r="76" spans="1:19" s="195" customFormat="1" ht="49.5" customHeight="1">
      <c r="A76" s="218" t="s">
        <v>1504</v>
      </c>
      <c r="B76" s="218" t="s">
        <v>1335</v>
      </c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697">
        <f>P81+P82+P83+P86+P87</f>
        <v>525500</v>
      </c>
      <c r="Q76" s="218"/>
      <c r="R76" s="218"/>
      <c r="S76" s="587" t="s">
        <v>1336</v>
      </c>
    </row>
    <row r="77" spans="1:19" s="195" customFormat="1" ht="39" customHeight="1">
      <c r="A77" s="707" t="s">
        <v>1505</v>
      </c>
      <c r="B77" s="708" t="s">
        <v>1017</v>
      </c>
      <c r="C77" s="708" t="s">
        <v>588</v>
      </c>
      <c r="D77" s="709"/>
      <c r="E77" s="710"/>
      <c r="F77" s="710"/>
      <c r="G77" s="710"/>
      <c r="H77" s="583"/>
      <c r="I77" s="583"/>
      <c r="J77" s="583"/>
      <c r="K77" s="583"/>
      <c r="L77" s="583"/>
      <c r="M77" s="583"/>
      <c r="N77" s="583"/>
      <c r="O77" s="583"/>
      <c r="P77" s="583" t="s">
        <v>1705</v>
      </c>
      <c r="Q77" s="583"/>
      <c r="R77" s="583"/>
      <c r="S77" s="707"/>
    </row>
    <row r="78" spans="1:19" s="195" customFormat="1" ht="111.75" customHeight="1">
      <c r="A78" s="708" t="s">
        <v>1506</v>
      </c>
      <c r="B78" s="708" t="s">
        <v>1337</v>
      </c>
      <c r="C78" s="708" t="s">
        <v>1338</v>
      </c>
      <c r="D78" s="709"/>
      <c r="E78" s="710"/>
      <c r="F78" s="710"/>
      <c r="G78" s="710"/>
      <c r="H78" s="583"/>
      <c r="I78" s="583"/>
      <c r="J78" s="583"/>
      <c r="K78" s="583"/>
      <c r="L78" s="583"/>
      <c r="M78" s="583"/>
      <c r="N78" s="583"/>
      <c r="O78" s="583"/>
      <c r="P78" s="583" t="s">
        <v>1705</v>
      </c>
      <c r="Q78" s="583"/>
      <c r="R78" s="583"/>
      <c r="S78" s="707"/>
    </row>
    <row r="79" spans="1:19" s="195" customFormat="1" ht="43.5" customHeight="1">
      <c r="A79" s="707" t="s">
        <v>1507</v>
      </c>
      <c r="B79" s="708" t="s">
        <v>855</v>
      </c>
      <c r="C79" s="708" t="s">
        <v>1339</v>
      </c>
      <c r="D79" s="709"/>
      <c r="E79" s="710"/>
      <c r="F79" s="710"/>
      <c r="G79" s="710"/>
      <c r="H79" s="710"/>
      <c r="I79" s="710"/>
      <c r="J79" s="710"/>
      <c r="K79" s="710"/>
      <c r="L79" s="710"/>
      <c r="M79" s="710"/>
      <c r="N79" s="583"/>
      <c r="O79" s="583"/>
      <c r="P79" s="583" t="s">
        <v>1705</v>
      </c>
      <c r="Q79" s="583"/>
      <c r="R79" s="583"/>
      <c r="S79" s="707" t="s">
        <v>1340</v>
      </c>
    </row>
    <row r="80" spans="1:19" s="195" customFormat="1" ht="43.5" customHeight="1">
      <c r="A80" s="708" t="s">
        <v>1508</v>
      </c>
      <c r="B80" s="708" t="s">
        <v>409</v>
      </c>
      <c r="C80" s="708" t="s">
        <v>1339</v>
      </c>
      <c r="D80" s="709"/>
      <c r="E80" s="545"/>
      <c r="F80" s="583"/>
      <c r="G80" s="710"/>
      <c r="H80" s="710"/>
      <c r="I80" s="583"/>
      <c r="J80" s="583"/>
      <c r="K80" s="583"/>
      <c r="L80" s="583"/>
      <c r="M80" s="583"/>
      <c r="N80" s="583"/>
      <c r="O80" s="583"/>
      <c r="P80" s="711" t="s">
        <v>1705</v>
      </c>
      <c r="Q80" s="583"/>
      <c r="R80" s="583"/>
      <c r="S80" s="707"/>
    </row>
    <row r="81" spans="1:19" s="195" customFormat="1" ht="43.5" customHeight="1">
      <c r="A81" s="675" t="s">
        <v>1509</v>
      </c>
      <c r="B81" s="675" t="s">
        <v>409</v>
      </c>
      <c r="C81" s="675" t="s">
        <v>1339</v>
      </c>
      <c r="D81" s="712"/>
      <c r="E81" s="583"/>
      <c r="F81" s="710"/>
      <c r="G81" s="710"/>
      <c r="H81" s="710"/>
      <c r="I81" s="589"/>
      <c r="J81" s="589"/>
      <c r="K81" s="589"/>
      <c r="L81" s="589"/>
      <c r="M81" s="589"/>
      <c r="N81" s="589"/>
      <c r="O81" s="589"/>
      <c r="P81" s="713">
        <f>[6]Presupuesto!E20</f>
        <v>295630</v>
      </c>
      <c r="Q81" s="583"/>
      <c r="R81" s="583"/>
      <c r="S81" s="707"/>
    </row>
    <row r="82" spans="1:19" s="195" customFormat="1" ht="43.5" customHeight="1">
      <c r="A82" s="675" t="s">
        <v>1510</v>
      </c>
      <c r="B82" s="675" t="s">
        <v>409</v>
      </c>
      <c r="C82" s="675" t="s">
        <v>1339</v>
      </c>
      <c r="D82" s="712"/>
      <c r="E82" s="589"/>
      <c r="F82" s="710"/>
      <c r="G82" s="710"/>
      <c r="H82" s="710"/>
      <c r="I82" s="710"/>
      <c r="J82" s="614"/>
      <c r="K82" s="589"/>
      <c r="L82" s="589"/>
      <c r="M82" s="589"/>
      <c r="N82" s="589"/>
      <c r="O82" s="589"/>
      <c r="P82" s="713">
        <f>[6]Presupuesto!E26</f>
        <v>49000</v>
      </c>
      <c r="Q82" s="583"/>
      <c r="R82" s="583"/>
      <c r="S82" s="707"/>
    </row>
    <row r="83" spans="1:19" s="195" customFormat="1" ht="64.5" customHeight="1">
      <c r="A83" s="675" t="s">
        <v>1511</v>
      </c>
      <c r="B83" s="675" t="s">
        <v>409</v>
      </c>
      <c r="C83" s="675" t="s">
        <v>1341</v>
      </c>
      <c r="D83" s="712"/>
      <c r="E83" s="545"/>
      <c r="F83" s="545"/>
      <c r="G83" s="583"/>
      <c r="H83" s="583"/>
      <c r="I83" s="710"/>
      <c r="J83" s="589"/>
      <c r="K83" s="589"/>
      <c r="L83" s="589"/>
      <c r="M83" s="589"/>
      <c r="N83" s="589"/>
      <c r="O83" s="589"/>
      <c r="P83" s="713">
        <f>[6]Presupuesto!E35</f>
        <v>40870</v>
      </c>
      <c r="Q83" s="583"/>
      <c r="R83" s="583"/>
      <c r="S83" s="707"/>
    </row>
    <row r="84" spans="1:19" s="195" customFormat="1" ht="44.25" customHeight="1">
      <c r="A84" s="675" t="s">
        <v>1512</v>
      </c>
      <c r="B84" s="675" t="s">
        <v>1005</v>
      </c>
      <c r="C84" s="675" t="s">
        <v>1342</v>
      </c>
      <c r="D84" s="712"/>
      <c r="E84" s="710"/>
      <c r="F84" s="710"/>
      <c r="G84" s="710"/>
      <c r="H84" s="589"/>
      <c r="I84" s="589"/>
      <c r="J84" s="707"/>
      <c r="K84" s="589"/>
      <c r="L84" s="589"/>
      <c r="M84" s="589"/>
      <c r="N84" s="589"/>
      <c r="O84" s="589"/>
      <c r="P84" s="678" t="s">
        <v>1705</v>
      </c>
      <c r="Q84" s="583"/>
      <c r="R84" s="583"/>
      <c r="S84" s="707"/>
    </row>
    <row r="85" spans="1:19" s="195" customFormat="1" ht="129" customHeight="1">
      <c r="A85" s="714" t="s">
        <v>1513</v>
      </c>
      <c r="B85" s="675" t="s">
        <v>1343</v>
      </c>
      <c r="C85" s="675" t="s">
        <v>1344</v>
      </c>
      <c r="D85" s="715"/>
      <c r="E85" s="710"/>
      <c r="F85" s="710"/>
      <c r="G85" s="710"/>
      <c r="H85" s="710"/>
      <c r="I85" s="710"/>
      <c r="J85" s="589"/>
      <c r="K85" s="589"/>
      <c r="L85" s="589"/>
      <c r="M85" s="589"/>
      <c r="N85" s="589"/>
      <c r="O85" s="589"/>
      <c r="P85" s="589" t="s">
        <v>1705</v>
      </c>
      <c r="Q85" s="583"/>
      <c r="R85" s="583"/>
      <c r="S85" s="707" t="s">
        <v>1345</v>
      </c>
    </row>
    <row r="86" spans="1:19" s="195" customFormat="1" ht="114.75" customHeight="1">
      <c r="A86" s="675" t="s">
        <v>1514</v>
      </c>
      <c r="B86" s="675" t="s">
        <v>1346</v>
      </c>
      <c r="C86" s="675" t="s">
        <v>1347</v>
      </c>
      <c r="D86" s="614"/>
      <c r="E86" s="710"/>
      <c r="F86" s="710"/>
      <c r="G86" s="710"/>
      <c r="H86" s="614"/>
      <c r="I86" s="614"/>
      <c r="J86" s="614"/>
      <c r="K86" s="614"/>
      <c r="L86" s="614"/>
      <c r="M86" s="614"/>
      <c r="N86" s="614"/>
      <c r="O86" s="614"/>
      <c r="P86" s="713">
        <f>[6]Presupuesto!E44</f>
        <v>75000</v>
      </c>
      <c r="Q86" s="583"/>
      <c r="R86" s="583"/>
      <c r="S86" s="707"/>
    </row>
    <row r="87" spans="1:19" s="195" customFormat="1" ht="97.5" customHeight="1">
      <c r="A87" s="675" t="s">
        <v>1515</v>
      </c>
      <c r="B87" s="675" t="s">
        <v>1348</v>
      </c>
      <c r="C87" s="675" t="s">
        <v>1349</v>
      </c>
      <c r="D87" s="614"/>
      <c r="E87" s="710"/>
      <c r="F87" s="710"/>
      <c r="G87" s="710"/>
      <c r="H87" s="710"/>
      <c r="I87" s="710"/>
      <c r="J87" s="614"/>
      <c r="K87" s="614"/>
      <c r="L87" s="614"/>
      <c r="M87" s="614"/>
      <c r="N87" s="614"/>
      <c r="O87" s="614"/>
      <c r="P87" s="713">
        <f>[6]Presupuesto!E62</f>
        <v>65000</v>
      </c>
      <c r="Q87" s="583"/>
      <c r="R87" s="583"/>
      <c r="S87" s="707"/>
    </row>
    <row r="88" spans="1:19" ht="15.75">
      <c r="A88" s="877" t="s">
        <v>780</v>
      </c>
      <c r="B88" s="877"/>
      <c r="C88" s="877"/>
      <c r="D88" s="877"/>
      <c r="E88" s="877"/>
      <c r="F88" s="877"/>
      <c r="G88" s="877"/>
      <c r="H88" s="877"/>
      <c r="I88" s="877"/>
      <c r="J88" s="877"/>
      <c r="K88" s="877"/>
      <c r="L88" s="877"/>
      <c r="M88" s="877"/>
      <c r="N88" s="877"/>
      <c r="O88" s="877"/>
      <c r="P88" s="716">
        <f>P13+P36+P42+P46+P55+P62+P68+P76</f>
        <v>1703810</v>
      </c>
      <c r="Q88" s="349"/>
      <c r="R88" s="195"/>
      <c r="S88" s="350"/>
    </row>
    <row r="89" spans="1:19" ht="15.75">
      <c r="A89" s="903"/>
      <c r="B89" s="904"/>
      <c r="C89" s="904"/>
      <c r="D89" s="904"/>
      <c r="E89" s="904"/>
      <c r="F89" s="904"/>
      <c r="G89" s="904"/>
      <c r="H89" s="904"/>
      <c r="I89" s="904"/>
      <c r="J89" s="904"/>
      <c r="K89" s="904"/>
      <c r="L89" s="904"/>
      <c r="M89" s="904"/>
      <c r="N89" s="904"/>
      <c r="O89" s="904"/>
      <c r="P89" s="905"/>
      <c r="Q89" s="336"/>
      <c r="R89" s="336"/>
      <c r="S89" s="336"/>
    </row>
    <row r="90" spans="1:19" ht="15.75">
      <c r="A90" s="717"/>
      <c r="B90" s="717"/>
      <c r="C90" s="906"/>
      <c r="D90" s="906"/>
      <c r="E90" s="906"/>
      <c r="F90" s="906"/>
      <c r="G90" s="906"/>
      <c r="H90" s="906"/>
      <c r="I90" s="906"/>
      <c r="J90" s="906"/>
      <c r="K90" s="906"/>
      <c r="L90" s="906"/>
      <c r="M90" s="906"/>
      <c r="N90" s="906"/>
      <c r="O90" s="906"/>
      <c r="P90" s="718"/>
      <c r="Q90" s="719" t="s">
        <v>1477</v>
      </c>
      <c r="R90" s="720"/>
      <c r="S90" s="721"/>
    </row>
    <row r="91" spans="1:19" ht="37.5" customHeight="1">
      <c r="A91" s="878" t="s">
        <v>1478</v>
      </c>
      <c r="B91" s="878"/>
      <c r="C91" s="878"/>
      <c r="D91" s="878"/>
      <c r="E91" s="878"/>
      <c r="F91" s="878"/>
      <c r="G91" s="878"/>
      <c r="H91" s="878"/>
      <c r="I91" s="878"/>
      <c r="J91" s="878"/>
      <c r="K91" s="878"/>
      <c r="L91" s="878"/>
      <c r="M91" s="878"/>
      <c r="N91" s="878"/>
      <c r="O91" s="878"/>
      <c r="P91" s="722">
        <f>P108</f>
        <v>82413552</v>
      </c>
      <c r="Q91" s="723"/>
      <c r="R91" s="195"/>
      <c r="S91" s="195"/>
    </row>
    <row r="92" spans="1:19" ht="15.75">
      <c r="A92" s="907" t="s">
        <v>42</v>
      </c>
      <c r="B92" s="908"/>
      <c r="C92" s="908"/>
      <c r="D92" s="908"/>
      <c r="E92" s="908"/>
      <c r="F92" s="908"/>
      <c r="G92" s="908"/>
      <c r="H92" s="908"/>
      <c r="I92" s="908"/>
      <c r="J92" s="908"/>
      <c r="K92" s="908"/>
      <c r="L92" s="908"/>
      <c r="M92" s="908"/>
      <c r="N92" s="908"/>
      <c r="O92" s="909"/>
      <c r="P92" s="724"/>
      <c r="Q92" s="725"/>
      <c r="R92" s="195"/>
      <c r="S92" s="195"/>
    </row>
    <row r="93" spans="1:19" ht="15" customHeight="1">
      <c r="A93" s="900" t="s">
        <v>520</v>
      </c>
      <c r="B93" s="901"/>
      <c r="C93" s="901"/>
      <c r="D93" s="901"/>
      <c r="E93" s="901"/>
      <c r="F93" s="901"/>
      <c r="G93" s="901"/>
      <c r="H93" s="901"/>
      <c r="I93" s="901"/>
      <c r="J93" s="901"/>
      <c r="K93" s="901"/>
      <c r="L93" s="901"/>
      <c r="M93" s="901"/>
      <c r="N93" s="901"/>
      <c r="O93" s="902"/>
      <c r="P93" s="600">
        <v>17300000</v>
      </c>
      <c r="Q93" s="725"/>
      <c r="R93" s="195"/>
      <c r="S93" s="195"/>
    </row>
    <row r="94" spans="1:19" ht="15" customHeight="1">
      <c r="A94" s="900" t="s">
        <v>1699</v>
      </c>
      <c r="B94" s="901"/>
      <c r="C94" s="901"/>
      <c r="D94" s="901"/>
      <c r="E94" s="901"/>
      <c r="F94" s="901"/>
      <c r="G94" s="901"/>
      <c r="H94" s="901"/>
      <c r="I94" s="901"/>
      <c r="J94" s="901"/>
      <c r="K94" s="901"/>
      <c r="L94" s="901"/>
      <c r="M94" s="901"/>
      <c r="N94" s="901"/>
      <c r="O94" s="902"/>
      <c r="P94" s="600">
        <v>236667</v>
      </c>
      <c r="Q94" s="725"/>
      <c r="R94" s="195"/>
      <c r="S94" s="195"/>
    </row>
    <row r="95" spans="1:19" ht="15" customHeight="1">
      <c r="A95" s="900" t="s">
        <v>1700</v>
      </c>
      <c r="B95" s="901"/>
      <c r="C95" s="901"/>
      <c r="D95" s="901"/>
      <c r="E95" s="901"/>
      <c r="F95" s="901"/>
      <c r="G95" s="901"/>
      <c r="H95" s="901"/>
      <c r="I95" s="901"/>
      <c r="J95" s="901"/>
      <c r="K95" s="901"/>
      <c r="L95" s="901"/>
      <c r="M95" s="901"/>
      <c r="N95" s="901"/>
      <c r="O95" s="902"/>
      <c r="P95" s="600">
        <v>3000000</v>
      </c>
      <c r="Q95" s="726"/>
      <c r="R95" s="195"/>
      <c r="S95" s="195"/>
    </row>
    <row r="96" spans="1:19" ht="15" customHeight="1">
      <c r="A96" s="900" t="s">
        <v>1701</v>
      </c>
      <c r="B96" s="901"/>
      <c r="C96" s="901"/>
      <c r="D96" s="901"/>
      <c r="E96" s="901"/>
      <c r="F96" s="901"/>
      <c r="G96" s="901"/>
      <c r="H96" s="901"/>
      <c r="I96" s="901"/>
      <c r="J96" s="901"/>
      <c r="K96" s="901"/>
      <c r="L96" s="901"/>
      <c r="M96" s="901"/>
      <c r="N96" s="901"/>
      <c r="O96" s="902"/>
      <c r="P96" s="600">
        <v>927147</v>
      </c>
      <c r="Q96" s="726"/>
      <c r="R96" s="195"/>
      <c r="S96" s="195"/>
    </row>
    <row r="97" spans="1:19" ht="15" customHeight="1">
      <c r="A97" s="900" t="s">
        <v>1702</v>
      </c>
      <c r="B97" s="901"/>
      <c r="C97" s="901"/>
      <c r="D97" s="901"/>
      <c r="E97" s="901"/>
      <c r="F97" s="901"/>
      <c r="G97" s="901"/>
      <c r="H97" s="901"/>
      <c r="I97" s="901"/>
      <c r="J97" s="901"/>
      <c r="K97" s="901"/>
      <c r="L97" s="901"/>
      <c r="M97" s="901"/>
      <c r="N97" s="901"/>
      <c r="O97" s="902"/>
      <c r="P97" s="600">
        <v>3200000</v>
      </c>
      <c r="Q97" s="725"/>
      <c r="R97" s="195"/>
      <c r="S97" s="195"/>
    </row>
    <row r="98" spans="1:19" ht="15" customHeight="1">
      <c r="A98" s="900" t="s">
        <v>1703</v>
      </c>
      <c r="B98" s="901"/>
      <c r="C98" s="901"/>
      <c r="D98" s="901"/>
      <c r="E98" s="901"/>
      <c r="F98" s="901"/>
      <c r="G98" s="901"/>
      <c r="H98" s="901"/>
      <c r="I98" s="901"/>
      <c r="J98" s="901"/>
      <c r="K98" s="901"/>
      <c r="L98" s="901"/>
      <c r="M98" s="901"/>
      <c r="N98" s="901"/>
      <c r="O98" s="902"/>
      <c r="P98" s="600">
        <v>8500000</v>
      </c>
      <c r="Q98" s="725"/>
      <c r="R98" s="195"/>
      <c r="S98" s="195"/>
    </row>
    <row r="99" spans="1:19" ht="15" customHeight="1">
      <c r="A99" s="900" t="s">
        <v>1697</v>
      </c>
      <c r="B99" s="901"/>
      <c r="C99" s="901"/>
      <c r="D99" s="901"/>
      <c r="E99" s="901"/>
      <c r="F99" s="901"/>
      <c r="G99" s="901"/>
      <c r="H99" s="901"/>
      <c r="I99" s="901"/>
      <c r="J99" s="901"/>
      <c r="K99" s="901"/>
      <c r="L99" s="901"/>
      <c r="M99" s="901"/>
      <c r="N99" s="901"/>
      <c r="O99" s="902"/>
      <c r="P99" s="600">
        <v>3783999</v>
      </c>
      <c r="Q99" s="725"/>
      <c r="R99" s="195"/>
      <c r="S99" s="195"/>
    </row>
    <row r="100" spans="1:19" ht="15" customHeight="1">
      <c r="A100" s="900" t="s">
        <v>523</v>
      </c>
      <c r="B100" s="901"/>
      <c r="C100" s="901"/>
      <c r="D100" s="901"/>
      <c r="E100" s="901"/>
      <c r="F100" s="901"/>
      <c r="G100" s="901"/>
      <c r="H100" s="901"/>
      <c r="I100" s="901"/>
      <c r="J100" s="901"/>
      <c r="K100" s="901"/>
      <c r="L100" s="901"/>
      <c r="M100" s="901"/>
      <c r="N100" s="901"/>
      <c r="O100" s="902"/>
      <c r="P100" s="600">
        <v>1226570</v>
      </c>
      <c r="Q100" s="725"/>
      <c r="R100" s="195"/>
      <c r="S100" s="195"/>
    </row>
    <row r="101" spans="1:19" ht="15" customHeight="1">
      <c r="A101" s="900" t="s">
        <v>524</v>
      </c>
      <c r="B101" s="901"/>
      <c r="C101" s="901"/>
      <c r="D101" s="901"/>
      <c r="E101" s="901"/>
      <c r="F101" s="901"/>
      <c r="G101" s="901"/>
      <c r="H101" s="901"/>
      <c r="I101" s="901"/>
      <c r="J101" s="901"/>
      <c r="K101" s="901"/>
      <c r="L101" s="901"/>
      <c r="M101" s="901"/>
      <c r="N101" s="901"/>
      <c r="O101" s="902"/>
      <c r="P101" s="600">
        <v>1228299</v>
      </c>
      <c r="Q101" s="725"/>
      <c r="R101" s="195"/>
      <c r="S101" s="195"/>
    </row>
    <row r="102" spans="1:19" ht="15" customHeight="1">
      <c r="A102" s="900" t="s">
        <v>525</v>
      </c>
      <c r="B102" s="901"/>
      <c r="C102" s="901"/>
      <c r="D102" s="901"/>
      <c r="E102" s="901"/>
      <c r="F102" s="901"/>
      <c r="G102" s="901"/>
      <c r="H102" s="901"/>
      <c r="I102" s="901"/>
      <c r="J102" s="901"/>
      <c r="K102" s="901"/>
      <c r="L102" s="901"/>
      <c r="M102" s="901"/>
      <c r="N102" s="901"/>
      <c r="O102" s="902"/>
      <c r="P102" s="600">
        <v>165602</v>
      </c>
      <c r="Q102" s="725"/>
      <c r="R102" s="195"/>
      <c r="S102" s="195"/>
    </row>
    <row r="103" spans="1:19" ht="15" customHeight="1" thickBot="1">
      <c r="A103" s="877" t="s">
        <v>526</v>
      </c>
      <c r="B103" s="877"/>
      <c r="C103" s="877"/>
      <c r="D103" s="877"/>
      <c r="E103" s="877"/>
      <c r="F103" s="877"/>
      <c r="G103" s="877"/>
      <c r="H103" s="877"/>
      <c r="I103" s="877"/>
      <c r="J103" s="877"/>
      <c r="K103" s="877"/>
      <c r="L103" s="877"/>
      <c r="M103" s="877"/>
      <c r="N103" s="877"/>
      <c r="O103" s="877"/>
      <c r="P103" s="601">
        <f>P93+P94+P95+P96+P97+P98+P99+P100+P101+P102</f>
        <v>39568284</v>
      </c>
      <c r="Q103" s="725"/>
      <c r="R103" s="195"/>
      <c r="S103" s="195"/>
    </row>
    <row r="104" spans="1:19" ht="21" customHeight="1" thickBot="1">
      <c r="A104" s="887" t="s">
        <v>1708</v>
      </c>
      <c r="B104" s="888"/>
      <c r="C104" s="888"/>
      <c r="D104" s="888"/>
      <c r="E104" s="888"/>
      <c r="F104" s="888"/>
      <c r="G104" s="888"/>
      <c r="H104" s="888"/>
      <c r="I104" s="888"/>
      <c r="J104" s="888"/>
      <c r="K104" s="888"/>
      <c r="L104" s="888"/>
      <c r="M104" s="888"/>
      <c r="N104" s="888"/>
      <c r="O104" s="889"/>
      <c r="P104" s="602">
        <v>17025154</v>
      </c>
      <c r="Q104" s="717"/>
      <c r="R104" s="195"/>
      <c r="S104" s="195"/>
    </row>
    <row r="105" spans="1:19" ht="15.75" customHeight="1">
      <c r="A105" s="887" t="s">
        <v>1709</v>
      </c>
      <c r="B105" s="888"/>
      <c r="C105" s="888"/>
      <c r="D105" s="888"/>
      <c r="E105" s="888"/>
      <c r="F105" s="888"/>
      <c r="G105" s="888"/>
      <c r="H105" s="888"/>
      <c r="I105" s="888"/>
      <c r="J105" s="888"/>
      <c r="K105" s="888"/>
      <c r="L105" s="888"/>
      <c r="M105" s="888"/>
      <c r="N105" s="888"/>
      <c r="O105" s="889"/>
      <c r="P105" s="603">
        <v>295717</v>
      </c>
      <c r="Q105" s="717"/>
      <c r="R105" s="195"/>
      <c r="S105" s="195"/>
    </row>
    <row r="106" spans="1:19" ht="18" customHeight="1">
      <c r="A106" s="887" t="s">
        <v>1711</v>
      </c>
      <c r="B106" s="888"/>
      <c r="C106" s="888"/>
      <c r="D106" s="888"/>
      <c r="E106" s="888"/>
      <c r="F106" s="888"/>
      <c r="G106" s="888"/>
      <c r="H106" s="888"/>
      <c r="I106" s="888"/>
      <c r="J106" s="888"/>
      <c r="K106" s="888"/>
      <c r="L106" s="888"/>
      <c r="M106" s="888"/>
      <c r="N106" s="888"/>
      <c r="O106" s="889"/>
      <c r="P106" s="603">
        <v>25524397</v>
      </c>
      <c r="Q106" s="717"/>
      <c r="R106" s="195"/>
      <c r="S106" s="195"/>
    </row>
    <row r="107" spans="1:19" ht="15.75">
      <c r="A107" s="890" t="s">
        <v>1716</v>
      </c>
      <c r="B107" s="891"/>
      <c r="C107" s="891"/>
      <c r="D107" s="891"/>
      <c r="E107" s="891"/>
      <c r="F107" s="891"/>
      <c r="G107" s="891"/>
      <c r="H107" s="891"/>
      <c r="I107" s="891"/>
      <c r="J107" s="891"/>
      <c r="K107" s="891"/>
      <c r="L107" s="891"/>
      <c r="M107" s="891"/>
      <c r="N107" s="891"/>
      <c r="O107" s="892"/>
      <c r="P107" s="601">
        <f>P104+P105+P106</f>
        <v>42845268</v>
      </c>
      <c r="Q107" s="717"/>
      <c r="R107" s="195"/>
      <c r="S107" s="195"/>
    </row>
    <row r="108" spans="1:19" ht="15.75">
      <c r="A108" s="890" t="s">
        <v>1844</v>
      </c>
      <c r="B108" s="891"/>
      <c r="C108" s="891"/>
      <c r="D108" s="891"/>
      <c r="E108" s="891"/>
      <c r="F108" s="891"/>
      <c r="G108" s="891"/>
      <c r="H108" s="891"/>
      <c r="I108" s="891"/>
      <c r="J108" s="891"/>
      <c r="K108" s="891"/>
      <c r="L108" s="891"/>
      <c r="M108" s="891"/>
      <c r="N108" s="891"/>
      <c r="O108" s="892"/>
      <c r="P108" s="601">
        <f>P103+P107</f>
        <v>82413552</v>
      </c>
      <c r="Q108" s="717"/>
      <c r="R108" s="195"/>
      <c r="S108" s="195"/>
    </row>
    <row r="109" spans="1:19">
      <c r="P109" s="167"/>
      <c r="Q109" s="167"/>
    </row>
    <row r="110" spans="1:19">
      <c r="P110" s="167"/>
    </row>
    <row r="111" spans="1:19">
      <c r="P111" s="167"/>
      <c r="Q111" s="337"/>
    </row>
    <row r="112" spans="1:19">
      <c r="P112" s="167"/>
      <c r="Q112" s="337"/>
    </row>
    <row r="113" spans="16:16">
      <c r="P113" s="167"/>
    </row>
    <row r="114" spans="16:16">
      <c r="P114" s="167"/>
    </row>
  </sheetData>
  <mergeCells count="37">
    <mergeCell ref="A88:O88"/>
    <mergeCell ref="A98:O98"/>
    <mergeCell ref="A99:O99"/>
    <mergeCell ref="A108:O108"/>
    <mergeCell ref="A89:P89"/>
    <mergeCell ref="C90:O90"/>
    <mergeCell ref="A103:O103"/>
    <mergeCell ref="A91:O91"/>
    <mergeCell ref="A92:O92"/>
    <mergeCell ref="A95:O95"/>
    <mergeCell ref="A100:O100"/>
    <mergeCell ref="A101:O101"/>
    <mergeCell ref="A102:O102"/>
    <mergeCell ref="A104:O104"/>
    <mergeCell ref="A105:O105"/>
    <mergeCell ref="A106:O106"/>
    <mergeCell ref="A107:O107"/>
    <mergeCell ref="A94:O94"/>
    <mergeCell ref="A96:O96"/>
    <mergeCell ref="A97:O97"/>
    <mergeCell ref="A93:O93"/>
    <mergeCell ref="A2:S2"/>
    <mergeCell ref="A3:S3"/>
    <mergeCell ref="A4:S4"/>
    <mergeCell ref="A11:A12"/>
    <mergeCell ref="B11:B12"/>
    <mergeCell ref="C11:C12"/>
    <mergeCell ref="D11:F11"/>
    <mergeCell ref="G11:I11"/>
    <mergeCell ref="J11:L11"/>
    <mergeCell ref="M11:O11"/>
    <mergeCell ref="P11:R11"/>
    <mergeCell ref="S11:S12"/>
    <mergeCell ref="A6:C6"/>
    <mergeCell ref="I6:K6"/>
    <mergeCell ref="L6:N6"/>
    <mergeCell ref="O6:P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04"/>
  <sheetViews>
    <sheetView topLeftCell="A18" zoomScaleNormal="100" workbookViewId="0">
      <selection activeCell="A11" sqref="A11:A12"/>
    </sheetView>
  </sheetViews>
  <sheetFormatPr baseColWidth="10" defaultColWidth="11.42578125" defaultRowHeight="15"/>
  <cols>
    <col min="1" max="1" width="35.5703125" customWidth="1"/>
    <col min="2" max="2" width="28.42578125" customWidth="1"/>
    <col min="3" max="3" width="35.140625" customWidth="1"/>
    <col min="4" max="4" width="6.42578125" bestFit="1" customWidth="1"/>
    <col min="5" max="5" width="6.28515625" customWidth="1"/>
    <col min="6" max="6" width="5.42578125" customWidth="1"/>
    <col min="7" max="7" width="4.5703125" customWidth="1"/>
    <col min="8" max="8" width="5.7109375" customWidth="1"/>
    <col min="9" max="10" width="4.5703125" customWidth="1"/>
    <col min="11" max="11" width="5.5703125" customWidth="1"/>
    <col min="12" max="12" width="4.28515625" customWidth="1"/>
    <col min="13" max="13" width="5.28515625" customWidth="1"/>
    <col min="14" max="14" width="4.42578125" customWidth="1"/>
    <col min="15" max="15" width="6.5703125" customWidth="1"/>
    <col min="16" max="16" width="19.85546875" customWidth="1"/>
    <col min="17" max="17" width="7.7109375" customWidth="1"/>
    <col min="18" max="18" width="11.5703125" customWidth="1"/>
    <col min="19" max="19" width="16.28515625" customWidth="1"/>
    <col min="23" max="23" width="38.28515625" customWidth="1"/>
  </cols>
  <sheetData>
    <row r="1" spans="1:116" ht="33" customHeight="1">
      <c r="A1" s="837" t="s">
        <v>0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</row>
    <row r="2" spans="1:116" ht="20.25">
      <c r="A2" s="844" t="s">
        <v>26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</row>
    <row r="3" spans="1:116" ht="20.25" customHeight="1">
      <c r="A3" s="845" t="s">
        <v>30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845"/>
    </row>
    <row r="4" spans="1:116" ht="24" customHeight="1">
      <c r="A4" s="846" t="s">
        <v>367</v>
      </c>
      <c r="B4" s="846"/>
      <c r="C4" s="846"/>
      <c r="D4" s="604"/>
      <c r="E4" s="604"/>
      <c r="F4" s="604"/>
      <c r="G4" s="604"/>
      <c r="H4" s="604"/>
      <c r="I4" s="846"/>
      <c r="J4" s="846"/>
      <c r="K4" s="846"/>
      <c r="L4" s="846"/>
      <c r="M4" s="846"/>
      <c r="N4" s="846"/>
      <c r="O4" s="846"/>
      <c r="P4" s="846"/>
      <c r="Q4" s="25"/>
      <c r="R4" s="26"/>
      <c r="S4" s="27"/>
    </row>
    <row r="5" spans="1:116" ht="21" customHeight="1">
      <c r="A5" s="605" t="s">
        <v>27</v>
      </c>
      <c r="B5" s="605"/>
      <c r="C5" s="605"/>
      <c r="D5" s="606"/>
      <c r="E5" s="606"/>
      <c r="F5" s="606"/>
      <c r="G5" s="606"/>
      <c r="H5" s="607"/>
      <c r="I5" s="605"/>
      <c r="J5" s="605"/>
      <c r="K5" s="605"/>
      <c r="L5" s="605"/>
      <c r="M5" s="605"/>
      <c r="N5" s="605"/>
      <c r="O5" s="605"/>
      <c r="P5" s="605"/>
      <c r="Q5" s="19"/>
      <c r="R5" s="29"/>
      <c r="S5" s="30"/>
    </row>
    <row r="6" spans="1:116" ht="20.25">
      <c r="A6" s="605" t="s">
        <v>1</v>
      </c>
      <c r="B6" s="608"/>
      <c r="C6" s="609"/>
      <c r="D6" s="606"/>
      <c r="E6" s="606"/>
      <c r="F6" s="606"/>
      <c r="G6" s="606"/>
      <c r="H6" s="606"/>
      <c r="I6" s="605"/>
      <c r="J6" s="608"/>
      <c r="K6" s="609"/>
      <c r="L6" s="605"/>
      <c r="M6" s="608"/>
      <c r="N6" s="609"/>
      <c r="O6" s="605"/>
      <c r="P6" s="608"/>
      <c r="Q6" s="28"/>
      <c r="R6" s="31"/>
      <c r="S6" s="30"/>
    </row>
    <row r="7" spans="1:116" s="5" customFormat="1" ht="18.75">
      <c r="A7" s="608" t="s">
        <v>368</v>
      </c>
      <c r="B7" s="608"/>
      <c r="C7" s="609"/>
      <c r="D7" s="606"/>
      <c r="E7" s="606"/>
      <c r="F7" s="606"/>
      <c r="G7" s="606"/>
      <c r="H7" s="610"/>
      <c r="I7" s="608"/>
      <c r="J7" s="608"/>
      <c r="K7" s="609"/>
      <c r="L7" s="608"/>
      <c r="M7" s="608"/>
      <c r="N7" s="609"/>
      <c r="O7" s="608"/>
      <c r="P7" s="608"/>
      <c r="Q7" s="32"/>
      <c r="R7" s="32"/>
      <c r="S7" s="33"/>
    </row>
    <row r="8" spans="1:116" s="5" customFormat="1" ht="18.75">
      <c r="A8" s="608" t="s">
        <v>369</v>
      </c>
      <c r="B8" s="608"/>
      <c r="C8" s="609"/>
      <c r="D8" s="604"/>
      <c r="E8" s="604"/>
      <c r="F8" s="604"/>
      <c r="G8" s="604"/>
      <c r="H8" s="604"/>
      <c r="I8" s="608"/>
      <c r="J8" s="608"/>
      <c r="K8" s="609"/>
      <c r="L8" s="608"/>
      <c r="M8" s="608"/>
      <c r="N8" s="609"/>
      <c r="O8" s="605"/>
      <c r="P8" s="605"/>
      <c r="Q8" s="32"/>
      <c r="R8" s="32"/>
      <c r="S8" s="34"/>
    </row>
    <row r="9" spans="1:116" s="5" customFormat="1" ht="18.75">
      <c r="A9" s="876" t="s">
        <v>185</v>
      </c>
      <c r="B9" s="876"/>
      <c r="C9" s="876"/>
      <c r="D9" s="604"/>
      <c r="E9" s="604"/>
      <c r="F9" s="604"/>
      <c r="G9" s="604"/>
      <c r="H9" s="604"/>
      <c r="I9" s="846"/>
      <c r="J9" s="846"/>
      <c r="K9" s="846"/>
      <c r="L9" s="846"/>
      <c r="M9" s="846"/>
      <c r="N9" s="846"/>
      <c r="O9" s="846"/>
      <c r="P9" s="846"/>
      <c r="Q9" s="32"/>
      <c r="R9" s="32"/>
      <c r="S9" s="34"/>
    </row>
    <row r="10" spans="1:116" s="5" customFormat="1" ht="19.5" thickBot="1">
      <c r="A10" s="605" t="s">
        <v>184</v>
      </c>
      <c r="B10" s="605"/>
      <c r="C10" s="605"/>
      <c r="D10" s="606"/>
      <c r="E10" s="606"/>
      <c r="F10" s="606"/>
      <c r="G10" s="606"/>
      <c r="H10" s="607"/>
      <c r="I10" s="605"/>
      <c r="J10" s="605"/>
      <c r="K10" s="605"/>
      <c r="L10" s="605"/>
      <c r="M10" s="605"/>
      <c r="N10" s="605"/>
      <c r="O10" s="605"/>
      <c r="P10" s="605"/>
      <c r="Q10" s="32"/>
      <c r="R10" s="32"/>
      <c r="S10" s="34"/>
    </row>
    <row r="11" spans="1:116" ht="15" customHeight="1">
      <c r="A11" s="919" t="s">
        <v>454</v>
      </c>
      <c r="B11" s="920" t="s">
        <v>3</v>
      </c>
      <c r="C11" s="922" t="s">
        <v>4</v>
      </c>
      <c r="D11" s="923" t="s">
        <v>5</v>
      </c>
      <c r="E11" s="923"/>
      <c r="F11" s="923"/>
      <c r="G11" s="924" t="s">
        <v>6</v>
      </c>
      <c r="H11" s="924"/>
      <c r="I11" s="924"/>
      <c r="J11" s="924" t="s">
        <v>7</v>
      </c>
      <c r="K11" s="924"/>
      <c r="L11" s="924"/>
      <c r="M11" s="924" t="s">
        <v>8</v>
      </c>
      <c r="N11" s="924"/>
      <c r="O11" s="924"/>
      <c r="P11" s="924" t="s">
        <v>9</v>
      </c>
      <c r="Q11" s="924"/>
      <c r="R11" s="924"/>
      <c r="S11" s="925" t="s">
        <v>10</v>
      </c>
    </row>
    <row r="12" spans="1:116" ht="31.5" customHeight="1">
      <c r="A12" s="919"/>
      <c r="B12" s="921"/>
      <c r="C12" s="835"/>
      <c r="D12" s="196" t="s">
        <v>11</v>
      </c>
      <c r="E12" s="196" t="s">
        <v>12</v>
      </c>
      <c r="F12" s="196" t="s">
        <v>13</v>
      </c>
      <c r="G12" s="196" t="s">
        <v>14</v>
      </c>
      <c r="H12" s="196" t="s">
        <v>15</v>
      </c>
      <c r="I12" s="196" t="s">
        <v>16</v>
      </c>
      <c r="J12" s="196" t="s">
        <v>17</v>
      </c>
      <c r="K12" s="196" t="s">
        <v>18</v>
      </c>
      <c r="L12" s="196" t="s">
        <v>19</v>
      </c>
      <c r="M12" s="196" t="s">
        <v>20</v>
      </c>
      <c r="N12" s="196" t="s">
        <v>21</v>
      </c>
      <c r="O12" s="196" t="s">
        <v>22</v>
      </c>
      <c r="P12" s="196" t="s">
        <v>23</v>
      </c>
      <c r="Q12" s="196" t="s">
        <v>24</v>
      </c>
      <c r="R12" s="196" t="s">
        <v>25</v>
      </c>
      <c r="S12" s="896"/>
    </row>
    <row r="13" spans="1:116" ht="64.5" customHeight="1">
      <c r="A13" s="727" t="s">
        <v>455</v>
      </c>
      <c r="B13" s="72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729">
        <f>SUM(P14:P36)</f>
        <v>2015481.16</v>
      </c>
      <c r="Q13" s="218"/>
      <c r="R13" s="218"/>
      <c r="S13" s="730"/>
    </row>
    <row r="14" spans="1:116" s="8" customFormat="1" ht="45">
      <c r="A14" s="359" t="s">
        <v>456</v>
      </c>
      <c r="B14" s="372" t="s">
        <v>370</v>
      </c>
      <c r="C14" s="35" t="s">
        <v>371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35"/>
      <c r="R14" s="35"/>
      <c r="S14" s="373"/>
    </row>
    <row r="15" spans="1:116" s="45" customFormat="1" ht="30" customHeight="1">
      <c r="A15" s="918" t="s">
        <v>457</v>
      </c>
      <c r="B15" s="933" t="s">
        <v>372</v>
      </c>
      <c r="C15" s="37" t="s">
        <v>373</v>
      </c>
      <c r="D15" s="38"/>
      <c r="E15" s="39">
        <v>10</v>
      </c>
      <c r="F15" s="38"/>
      <c r="G15" s="38"/>
      <c r="H15" s="40"/>
      <c r="I15" s="38"/>
      <c r="J15" s="38"/>
      <c r="K15" s="38"/>
      <c r="L15" s="38"/>
      <c r="M15" s="38"/>
      <c r="N15" s="38"/>
      <c r="O15" s="38"/>
      <c r="P15" s="41"/>
      <c r="Q15" s="42"/>
      <c r="R15" s="43"/>
      <c r="S15" s="934" t="s">
        <v>374</v>
      </c>
      <c r="T15" s="44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</row>
    <row r="16" spans="1:116" s="52" customFormat="1" ht="17.25">
      <c r="A16" s="910"/>
      <c r="B16" s="930"/>
      <c r="C16" s="46" t="s">
        <v>375</v>
      </c>
      <c r="D16" s="47"/>
      <c r="E16" s="39">
        <v>6</v>
      </c>
      <c r="F16" s="47"/>
      <c r="G16" s="47"/>
      <c r="H16" s="312"/>
      <c r="I16" s="47"/>
      <c r="J16" s="47"/>
      <c r="K16" s="47"/>
      <c r="L16" s="47"/>
      <c r="M16" s="47"/>
      <c r="N16" s="47"/>
      <c r="O16" s="47"/>
      <c r="P16" s="49"/>
      <c r="Q16" s="50"/>
      <c r="R16" s="51"/>
      <c r="S16" s="934"/>
      <c r="T16" s="44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</row>
    <row r="17" spans="1:116" s="58" customFormat="1" ht="17.25" customHeight="1">
      <c r="A17" s="937" t="s">
        <v>458</v>
      </c>
      <c r="B17" s="935" t="s">
        <v>459</v>
      </c>
      <c r="C17" s="53" t="s">
        <v>376</v>
      </c>
      <c r="D17" s="54"/>
      <c r="E17" s="39">
        <v>8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49">
        <v>102070.72</v>
      </c>
      <c r="Q17" s="55"/>
      <c r="R17" s="55"/>
      <c r="S17" s="932" t="s">
        <v>374</v>
      </c>
      <c r="T17" s="56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</row>
    <row r="18" spans="1:116" s="64" customFormat="1" ht="42.75" customHeight="1">
      <c r="A18" s="938"/>
      <c r="B18" s="936"/>
      <c r="C18" s="59" t="s">
        <v>377</v>
      </c>
      <c r="D18" s="39">
        <v>16</v>
      </c>
      <c r="E18" s="60"/>
      <c r="F18" s="61"/>
      <c r="G18" s="60"/>
      <c r="H18" s="60"/>
      <c r="I18" s="60"/>
      <c r="J18" s="60"/>
      <c r="K18" s="60"/>
      <c r="L18" s="60"/>
      <c r="M18" s="60"/>
      <c r="N18" s="60"/>
      <c r="O18" s="60"/>
      <c r="P18" s="49"/>
      <c r="Q18" s="62"/>
      <c r="R18" s="63"/>
      <c r="S18" s="932"/>
      <c r="T18" s="44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</row>
    <row r="19" spans="1:116" s="67" customFormat="1" ht="51.75">
      <c r="A19" s="938"/>
      <c r="B19" s="936"/>
      <c r="C19" s="59" t="s">
        <v>378</v>
      </c>
      <c r="D19" s="65">
        <v>2</v>
      </c>
      <c r="E19" s="60"/>
      <c r="F19" s="60"/>
      <c r="G19" s="60"/>
      <c r="H19" s="374"/>
      <c r="I19" s="60"/>
      <c r="J19" s="60"/>
      <c r="K19" s="60"/>
      <c r="L19" s="60"/>
      <c r="M19" s="60"/>
      <c r="N19" s="60"/>
      <c r="O19" s="60"/>
      <c r="P19" s="49">
        <v>163995</v>
      </c>
      <c r="Q19" s="66"/>
      <c r="R19" s="66"/>
      <c r="S19" s="932"/>
      <c r="T19" s="56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</row>
    <row r="20" spans="1:116" s="70" customFormat="1" ht="34.5">
      <c r="A20" s="938"/>
      <c r="B20" s="936"/>
      <c r="C20" s="59" t="s">
        <v>379</v>
      </c>
      <c r="D20" s="60"/>
      <c r="E20" s="60"/>
      <c r="F20" s="65">
        <v>1</v>
      </c>
      <c r="G20" s="60"/>
      <c r="H20" s="60"/>
      <c r="I20" s="60"/>
      <c r="J20" s="60"/>
      <c r="K20" s="60"/>
      <c r="L20" s="60"/>
      <c r="M20" s="60"/>
      <c r="N20" s="60"/>
      <c r="O20" s="60"/>
      <c r="P20" s="49"/>
      <c r="Q20" s="66"/>
      <c r="R20" s="66"/>
      <c r="S20" s="932"/>
      <c r="T20" s="68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</row>
    <row r="21" spans="1:116" s="67" customFormat="1" ht="51.75">
      <c r="A21" s="938"/>
      <c r="B21" s="936"/>
      <c r="C21" s="59" t="s">
        <v>380</v>
      </c>
      <c r="D21" s="65">
        <v>2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49">
        <v>214271</v>
      </c>
      <c r="Q21" s="66"/>
      <c r="R21" s="66"/>
      <c r="S21" s="932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</row>
    <row r="22" spans="1:116" s="67" customFormat="1" ht="103.5">
      <c r="A22" s="938"/>
      <c r="B22" s="936"/>
      <c r="C22" s="59" t="s">
        <v>381</v>
      </c>
      <c r="D22" s="65">
        <v>1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49">
        <v>155637.44</v>
      </c>
      <c r="Q22" s="66"/>
      <c r="R22" s="66"/>
      <c r="S22" s="932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</row>
    <row r="23" spans="1:116" s="64" customFormat="1" ht="103.5">
      <c r="A23" s="360" t="s">
        <v>488</v>
      </c>
      <c r="B23" s="375" t="s">
        <v>489</v>
      </c>
      <c r="C23" s="187" t="s">
        <v>462</v>
      </c>
      <c r="D23" s="79"/>
      <c r="E23" s="61"/>
      <c r="F23" s="80">
        <v>1</v>
      </c>
      <c r="G23" s="81"/>
      <c r="H23" s="81"/>
      <c r="I23" s="81"/>
      <c r="J23" s="82"/>
      <c r="K23" s="81"/>
      <c r="L23" s="81"/>
      <c r="M23" s="81"/>
      <c r="N23" s="81"/>
      <c r="O23" s="81"/>
      <c r="P23" s="83"/>
      <c r="Q23" s="186"/>
      <c r="R23" s="186"/>
      <c r="S23" s="376"/>
      <c r="T23" s="44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</row>
    <row r="24" spans="1:116" s="52" customFormat="1" ht="73.5" customHeight="1">
      <c r="A24" s="918" t="s">
        <v>472</v>
      </c>
      <c r="B24" s="917" t="s">
        <v>471</v>
      </c>
      <c r="C24" s="173" t="s">
        <v>382</v>
      </c>
      <c r="D24" s="71">
        <v>365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174"/>
      <c r="Q24" s="73"/>
      <c r="R24" s="74"/>
      <c r="S24" s="376"/>
      <c r="T24" s="4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</row>
    <row r="25" spans="1:116" s="52" customFormat="1" ht="59.25" customHeight="1">
      <c r="A25" s="918"/>
      <c r="B25" s="917"/>
      <c r="C25" s="175" t="s">
        <v>384</v>
      </c>
      <c r="D25" s="176">
        <v>100</v>
      </c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8">
        <v>117800</v>
      </c>
      <c r="Q25" s="77"/>
      <c r="R25" s="78"/>
      <c r="S25" s="377"/>
      <c r="T25" s="44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</row>
    <row r="26" spans="1:116" s="52" customFormat="1" ht="59.25" customHeight="1">
      <c r="A26" s="918"/>
      <c r="B26" s="917"/>
      <c r="C26" s="130" t="s">
        <v>385</v>
      </c>
      <c r="D26" s="80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179">
        <v>192772</v>
      </c>
      <c r="Q26" s="77"/>
      <c r="R26" s="78"/>
      <c r="S26" s="377"/>
      <c r="T26" s="44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</row>
    <row r="27" spans="1:116" s="52" customFormat="1" ht="37.5" customHeight="1">
      <c r="A27" s="918"/>
      <c r="B27" s="917"/>
      <c r="C27" s="130" t="s">
        <v>386</v>
      </c>
      <c r="D27" s="80">
        <v>800</v>
      </c>
      <c r="E27" s="81"/>
      <c r="F27" s="81"/>
      <c r="G27" s="81"/>
      <c r="H27" s="81"/>
      <c r="I27" s="81"/>
      <c r="J27" s="118"/>
      <c r="K27" s="81"/>
      <c r="L27" s="81"/>
      <c r="M27" s="81"/>
      <c r="N27" s="81"/>
      <c r="O27" s="81"/>
      <c r="P27" s="180">
        <v>1034935</v>
      </c>
      <c r="Q27" s="89"/>
      <c r="R27" s="89"/>
      <c r="S27" s="377"/>
      <c r="T27" s="44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</row>
    <row r="28" spans="1:116" s="52" customFormat="1" ht="67.5" customHeight="1">
      <c r="A28" s="918"/>
      <c r="B28" s="917"/>
      <c r="C28" s="99" t="s">
        <v>388</v>
      </c>
      <c r="D28" s="86">
        <v>1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8">
        <v>12000</v>
      </c>
      <c r="Q28" s="89"/>
      <c r="R28" s="89"/>
      <c r="S28" s="377"/>
      <c r="T28" s="44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</row>
    <row r="29" spans="1:116" s="52" customFormat="1" ht="67.5" customHeight="1">
      <c r="A29" s="911"/>
      <c r="B29" s="913"/>
      <c r="C29" s="181" t="s">
        <v>387</v>
      </c>
      <c r="D29" s="80">
        <v>2</v>
      </c>
      <c r="E29" s="81"/>
      <c r="F29" s="81"/>
      <c r="G29" s="118"/>
      <c r="H29" s="81"/>
      <c r="I29" s="81"/>
      <c r="J29" s="81"/>
      <c r="K29" s="81"/>
      <c r="L29" s="81"/>
      <c r="M29" s="81"/>
      <c r="N29" s="81"/>
      <c r="O29" s="81"/>
      <c r="P29" s="83">
        <v>22000</v>
      </c>
      <c r="Q29" s="89"/>
      <c r="R29" s="89"/>
      <c r="S29" s="376"/>
      <c r="T29" s="44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</row>
    <row r="30" spans="1:116" s="52" customFormat="1" ht="65.25" customHeight="1">
      <c r="A30" s="478" t="s">
        <v>460</v>
      </c>
      <c r="B30" s="479" t="s">
        <v>461</v>
      </c>
      <c r="C30" s="170" t="s">
        <v>383</v>
      </c>
      <c r="D30" s="171">
        <v>100</v>
      </c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41"/>
      <c r="Q30" s="77"/>
      <c r="R30" s="77"/>
      <c r="S30" s="105"/>
      <c r="T30" s="44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</row>
    <row r="31" spans="1:116" ht="48" customHeight="1">
      <c r="A31" s="361" t="s">
        <v>473</v>
      </c>
      <c r="B31" s="378" t="s">
        <v>474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9"/>
      <c r="Q31" s="77"/>
      <c r="R31" s="77"/>
      <c r="S31" s="105"/>
    </row>
    <row r="32" spans="1:116" s="52" customFormat="1" ht="62.25" customHeight="1">
      <c r="A32" s="362" t="s">
        <v>475</v>
      </c>
      <c r="B32" s="379" t="s">
        <v>476</v>
      </c>
      <c r="C32" s="90" t="s">
        <v>389</v>
      </c>
      <c r="D32" s="91"/>
      <c r="E32" s="86">
        <v>1</v>
      </c>
      <c r="F32" s="91"/>
      <c r="G32" s="92"/>
      <c r="H32" s="92"/>
      <c r="I32" s="92"/>
      <c r="J32" s="91"/>
      <c r="K32" s="91"/>
      <c r="L32" s="91"/>
      <c r="M32" s="93"/>
      <c r="N32" s="93"/>
      <c r="O32" s="93"/>
      <c r="P32" s="94"/>
      <c r="Q32" s="95"/>
      <c r="R32" s="95"/>
      <c r="S32" s="380" t="s">
        <v>390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</row>
    <row r="33" spans="1:116" s="52" customFormat="1" ht="69">
      <c r="A33" s="362" t="s">
        <v>477</v>
      </c>
      <c r="B33" s="379" t="s">
        <v>478</v>
      </c>
      <c r="C33" s="96" t="s">
        <v>479</v>
      </c>
      <c r="D33" s="91"/>
      <c r="E33" s="91"/>
      <c r="F33" s="86">
        <v>1</v>
      </c>
      <c r="G33" s="312"/>
      <c r="H33" s="92"/>
      <c r="I33" s="92"/>
      <c r="J33" s="91"/>
      <c r="K33" s="91"/>
      <c r="L33" s="91"/>
      <c r="M33" s="93"/>
      <c r="N33" s="93"/>
      <c r="O33" s="93"/>
      <c r="P33" s="94"/>
      <c r="Q33" s="97"/>
      <c r="R33" s="97"/>
      <c r="S33" s="381" t="s">
        <v>391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</row>
    <row r="34" spans="1:116" s="52" customFormat="1" ht="69">
      <c r="A34" s="362" t="s">
        <v>480</v>
      </c>
      <c r="B34" s="379" t="s">
        <v>481</v>
      </c>
      <c r="C34" s="96" t="s">
        <v>94</v>
      </c>
      <c r="D34" s="91"/>
      <c r="E34" s="91"/>
      <c r="F34" s="86">
        <v>1</v>
      </c>
      <c r="G34" s="91"/>
      <c r="H34" s="91"/>
      <c r="I34" s="91"/>
      <c r="J34" s="91"/>
      <c r="K34" s="91"/>
      <c r="L34" s="91"/>
      <c r="M34" s="91"/>
      <c r="N34" s="91"/>
      <c r="O34" s="91"/>
      <c r="P34" s="94"/>
      <c r="Q34" s="97"/>
      <c r="R34" s="97"/>
      <c r="S34" s="381" t="s">
        <v>390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</row>
    <row r="35" spans="1:116" s="52" customFormat="1" ht="69">
      <c r="A35" s="363" t="s">
        <v>463</v>
      </c>
      <c r="B35" s="382" t="s">
        <v>482</v>
      </c>
      <c r="C35" s="96" t="s">
        <v>113</v>
      </c>
      <c r="D35" s="91"/>
      <c r="E35" s="91"/>
      <c r="F35" s="86">
        <v>1</v>
      </c>
      <c r="G35" s="92"/>
      <c r="H35" s="92"/>
      <c r="I35" s="92"/>
      <c r="J35" s="91"/>
      <c r="K35" s="91"/>
      <c r="L35" s="98"/>
      <c r="M35" s="98"/>
      <c r="N35" s="98"/>
      <c r="O35" s="91"/>
      <c r="P35" s="94"/>
      <c r="Q35" s="97"/>
      <c r="R35" s="97"/>
      <c r="S35" s="381" t="s">
        <v>392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</row>
    <row r="36" spans="1:116" s="52" customFormat="1" ht="51.75">
      <c r="A36" s="364" t="s">
        <v>464</v>
      </c>
      <c r="B36" s="383" t="s">
        <v>393</v>
      </c>
      <c r="C36" s="96" t="s">
        <v>113</v>
      </c>
      <c r="D36" s="91"/>
      <c r="E36" s="91"/>
      <c r="F36" s="86">
        <v>1</v>
      </c>
      <c r="G36" s="92"/>
      <c r="H36" s="92"/>
      <c r="I36" s="92"/>
      <c r="J36" s="91"/>
      <c r="K36" s="91"/>
      <c r="L36" s="98"/>
      <c r="M36" s="98"/>
      <c r="N36" s="98"/>
      <c r="O36" s="91"/>
      <c r="P36" s="94"/>
      <c r="Q36" s="97"/>
      <c r="R36" s="97"/>
      <c r="S36" s="381" t="s">
        <v>394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</row>
    <row r="37" spans="1:116" ht="50.25" customHeight="1">
      <c r="A37" s="365" t="s">
        <v>483</v>
      </c>
      <c r="B37" s="384" t="s">
        <v>395</v>
      </c>
      <c r="C37" s="101" t="s">
        <v>396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102"/>
      <c r="P37" s="103">
        <f>P38+P39+P40</f>
        <v>155000</v>
      </c>
      <c r="Q37" s="104"/>
      <c r="R37" s="105"/>
      <c r="S37" s="376"/>
    </row>
    <row r="38" spans="1:116" s="52" customFormat="1" ht="69">
      <c r="A38" s="366" t="s">
        <v>465</v>
      </c>
      <c r="B38" s="383" t="s">
        <v>397</v>
      </c>
      <c r="C38" s="100" t="s">
        <v>398</v>
      </c>
      <c r="D38" s="86">
        <v>1</v>
      </c>
      <c r="E38" s="93"/>
      <c r="F38" s="93"/>
      <c r="G38" s="106"/>
      <c r="H38" s="93"/>
      <c r="I38" s="93"/>
      <c r="J38" s="93"/>
      <c r="K38" s="93"/>
      <c r="L38" s="93"/>
      <c r="M38" s="93"/>
      <c r="N38" s="93"/>
      <c r="O38" s="93"/>
      <c r="P38" s="49">
        <f>[7]Presupuesto!E41</f>
        <v>155000</v>
      </c>
      <c r="Q38" s="105"/>
      <c r="R38" s="105"/>
      <c r="S38" s="376" t="s">
        <v>374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</row>
    <row r="39" spans="1:116" s="52" customFormat="1" ht="51.75">
      <c r="A39" s="366" t="s">
        <v>466</v>
      </c>
      <c r="B39" s="385" t="s">
        <v>399</v>
      </c>
      <c r="C39" s="100" t="s">
        <v>400</v>
      </c>
      <c r="D39" s="86" t="s">
        <v>401</v>
      </c>
      <c r="E39" s="312"/>
      <c r="F39" s="86" t="s">
        <v>401</v>
      </c>
      <c r="G39" s="312"/>
      <c r="H39" s="93"/>
      <c r="I39" s="93"/>
      <c r="J39" s="93"/>
      <c r="K39" s="312"/>
      <c r="L39" s="93"/>
      <c r="M39" s="93"/>
      <c r="N39" s="312"/>
      <c r="O39" s="93"/>
      <c r="P39" s="107"/>
      <c r="Q39" s="105"/>
      <c r="R39" s="105"/>
      <c r="S39" s="376" t="s">
        <v>402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</row>
    <row r="40" spans="1:116" s="112" customFormat="1" ht="51.75">
      <c r="A40" s="367" t="s">
        <v>467</v>
      </c>
      <c r="B40" s="386" t="s">
        <v>403</v>
      </c>
      <c r="C40" s="108" t="s">
        <v>404</v>
      </c>
      <c r="D40" s="109"/>
      <c r="E40" s="109"/>
      <c r="F40" s="86">
        <v>2</v>
      </c>
      <c r="G40" s="109"/>
      <c r="H40" s="387"/>
      <c r="I40" s="109"/>
      <c r="J40" s="109"/>
      <c r="K40" s="109"/>
      <c r="L40" s="109"/>
      <c r="M40" s="109"/>
      <c r="N40" s="109"/>
      <c r="O40" s="109"/>
      <c r="P40" s="110"/>
      <c r="Q40" s="111"/>
      <c r="R40" s="111"/>
      <c r="S40" s="388" t="s">
        <v>402</v>
      </c>
      <c r="T40" s="44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</row>
    <row r="41" spans="1:116" s="8" customFormat="1" ht="48" customHeight="1">
      <c r="A41" s="114" t="s">
        <v>484</v>
      </c>
      <c r="B41" s="389"/>
      <c r="C41" s="113" t="s">
        <v>405</v>
      </c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4"/>
      <c r="P41" s="115">
        <f>P43</f>
        <v>269000</v>
      </c>
      <c r="Q41" s="926"/>
      <c r="R41" s="926"/>
      <c r="S41" s="927"/>
    </row>
    <row r="42" spans="1:116" s="52" customFormat="1" ht="120.75">
      <c r="A42" s="368" t="s">
        <v>468</v>
      </c>
      <c r="B42" s="390" t="s">
        <v>406</v>
      </c>
      <c r="C42" s="117" t="s">
        <v>407</v>
      </c>
      <c r="D42" s="86">
        <v>3</v>
      </c>
      <c r="E42" s="86">
        <v>2</v>
      </c>
      <c r="F42" s="86">
        <v>2</v>
      </c>
      <c r="G42" s="118"/>
      <c r="H42" s="118"/>
      <c r="I42" s="61"/>
      <c r="J42" s="61"/>
      <c r="K42" s="61"/>
      <c r="L42" s="61"/>
      <c r="M42" s="61"/>
      <c r="N42" s="61"/>
      <c r="O42" s="61"/>
      <c r="P42" s="119"/>
      <c r="Q42" s="93"/>
      <c r="R42" s="93"/>
      <c r="S42" s="391" t="s">
        <v>408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</row>
    <row r="43" spans="1:116" s="52" customFormat="1" ht="138">
      <c r="A43" s="369" t="s">
        <v>469</v>
      </c>
      <c r="B43" s="392" t="s">
        <v>409</v>
      </c>
      <c r="C43" s="117" t="s">
        <v>410</v>
      </c>
      <c r="D43" s="61"/>
      <c r="E43" s="86">
        <v>8</v>
      </c>
      <c r="F43" s="86">
        <v>5</v>
      </c>
      <c r="G43" s="61"/>
      <c r="H43" s="61"/>
      <c r="I43" s="61"/>
      <c r="J43" s="393"/>
      <c r="K43" s="61"/>
      <c r="L43" s="93"/>
      <c r="M43" s="93"/>
      <c r="N43" s="93"/>
      <c r="O43" s="93"/>
      <c r="P43" s="49">
        <v>269000</v>
      </c>
      <c r="Q43" s="120"/>
      <c r="R43" s="120"/>
      <c r="S43" s="376" t="s">
        <v>408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</row>
    <row r="44" spans="1:116" s="52" customFormat="1" ht="96.75" customHeight="1">
      <c r="A44" s="364" t="s">
        <v>470</v>
      </c>
      <c r="B44" s="394" t="s">
        <v>485</v>
      </c>
      <c r="C44" s="90" t="s">
        <v>411</v>
      </c>
      <c r="D44" s="86">
        <v>5</v>
      </c>
      <c r="E44" s="86">
        <v>10</v>
      </c>
      <c r="F44" s="86">
        <v>5</v>
      </c>
      <c r="G44" s="86">
        <v>10</v>
      </c>
      <c r="H44" s="86">
        <v>5</v>
      </c>
      <c r="I44" s="86">
        <v>10</v>
      </c>
      <c r="J44" s="86">
        <v>5</v>
      </c>
      <c r="K44" s="86">
        <v>10</v>
      </c>
      <c r="L44" s="86">
        <v>5</v>
      </c>
      <c r="M44" s="86">
        <v>10</v>
      </c>
      <c r="N44" s="86">
        <v>5</v>
      </c>
      <c r="O44" s="86">
        <v>5</v>
      </c>
      <c r="P44" s="121"/>
      <c r="Q44" s="105"/>
      <c r="R44" s="105"/>
      <c r="S44" s="376" t="s">
        <v>374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</row>
    <row r="45" spans="1:116" ht="70.5" customHeight="1">
      <c r="A45" s="370" t="s">
        <v>486</v>
      </c>
      <c r="B45" s="395" t="s">
        <v>412</v>
      </c>
      <c r="C45" s="122" t="s">
        <v>413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3"/>
      <c r="P45" s="124">
        <f>SUM(P46:P84)</f>
        <v>1037160.84</v>
      </c>
      <c r="Q45" s="125"/>
      <c r="R45" s="125"/>
      <c r="S45" s="396"/>
    </row>
    <row r="46" spans="1:116" s="52" customFormat="1" ht="51.75" customHeight="1">
      <c r="A46" s="914" t="s">
        <v>487</v>
      </c>
      <c r="B46" s="928"/>
      <c r="C46" s="99" t="s">
        <v>415</v>
      </c>
      <c r="D46" s="126"/>
      <c r="E46" s="127"/>
      <c r="F46" s="86">
        <v>2</v>
      </c>
      <c r="G46" s="92"/>
      <c r="H46" s="92"/>
      <c r="I46" s="92"/>
      <c r="J46" s="126"/>
      <c r="K46" s="126"/>
      <c r="L46" s="126"/>
      <c r="M46" s="126"/>
      <c r="N46" s="126"/>
      <c r="O46" s="126"/>
      <c r="P46" s="49">
        <v>2600</v>
      </c>
      <c r="Q46" s="128"/>
      <c r="R46" s="129"/>
      <c r="S46" s="93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</row>
    <row r="47" spans="1:116" s="52" customFormat="1" ht="34.5">
      <c r="A47" s="915"/>
      <c r="B47" s="928"/>
      <c r="C47" s="99" t="s">
        <v>416</v>
      </c>
      <c r="D47" s="126"/>
      <c r="E47" s="127"/>
      <c r="F47" s="86">
        <v>2</v>
      </c>
      <c r="G47" s="92"/>
      <c r="H47" s="92"/>
      <c r="I47" s="92"/>
      <c r="J47" s="126"/>
      <c r="K47" s="126"/>
      <c r="L47" s="126"/>
      <c r="M47" s="126"/>
      <c r="N47" s="126"/>
      <c r="O47" s="126"/>
      <c r="P47" s="49">
        <v>3800</v>
      </c>
      <c r="Q47" s="128"/>
      <c r="R47" s="129"/>
      <c r="S47" s="93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</row>
    <row r="48" spans="1:116" s="52" customFormat="1" ht="21" customHeight="1">
      <c r="A48" s="915"/>
      <c r="B48" s="928"/>
      <c r="C48" s="130" t="s">
        <v>417</v>
      </c>
      <c r="D48" s="86">
        <v>10</v>
      </c>
      <c r="E48" s="126"/>
      <c r="F48" s="126"/>
      <c r="G48" s="118"/>
      <c r="H48" s="118"/>
      <c r="I48" s="118"/>
      <c r="J48" s="393"/>
      <c r="K48" s="126"/>
      <c r="L48" s="126"/>
      <c r="M48" s="126"/>
      <c r="N48" s="126"/>
      <c r="O48" s="126"/>
      <c r="P48" s="49">
        <v>94700</v>
      </c>
      <c r="Q48" s="85"/>
      <c r="R48" s="131"/>
      <c r="S48" s="93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</row>
    <row r="49" spans="1:116" s="133" customFormat="1" ht="34.5">
      <c r="A49" s="915"/>
      <c r="B49" s="928"/>
      <c r="C49" s="132" t="s">
        <v>418</v>
      </c>
      <c r="D49" s="127">
        <v>3</v>
      </c>
      <c r="E49" s="126"/>
      <c r="F49" s="126"/>
      <c r="G49" s="118"/>
      <c r="H49" s="393"/>
      <c r="I49" s="118"/>
      <c r="J49" s="126"/>
      <c r="K49" s="126"/>
      <c r="L49" s="126"/>
      <c r="M49" s="126"/>
      <c r="N49" s="126"/>
      <c r="O49" s="126"/>
      <c r="P49" s="49">
        <v>3500</v>
      </c>
      <c r="Q49" s="85"/>
      <c r="R49" s="131"/>
      <c r="S49" s="93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</row>
    <row r="50" spans="1:116" s="76" customFormat="1" ht="17.25">
      <c r="A50" s="915"/>
      <c r="B50" s="928"/>
      <c r="C50" s="132" t="s">
        <v>419</v>
      </c>
      <c r="D50" s="134">
        <v>2</v>
      </c>
      <c r="E50" s="126"/>
      <c r="F50" s="126"/>
      <c r="G50" s="118"/>
      <c r="H50" s="118"/>
      <c r="I50" s="118"/>
      <c r="J50" s="126"/>
      <c r="K50" s="126"/>
      <c r="L50" s="126"/>
      <c r="M50" s="126"/>
      <c r="N50" s="126"/>
      <c r="O50" s="126"/>
      <c r="P50" s="135">
        <v>15000</v>
      </c>
      <c r="Q50" s="85"/>
      <c r="R50" s="131"/>
      <c r="S50" s="93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</row>
    <row r="51" spans="1:116" s="64" customFormat="1" ht="17.25" customHeight="1">
      <c r="A51" s="915"/>
      <c r="B51" s="928"/>
      <c r="C51" s="132" t="s">
        <v>420</v>
      </c>
      <c r="D51" s="118"/>
      <c r="E51" s="126"/>
      <c r="F51" s="127">
        <v>4</v>
      </c>
      <c r="G51" s="118"/>
      <c r="H51" s="118"/>
      <c r="I51" s="118"/>
      <c r="J51" s="126"/>
      <c r="K51" s="126"/>
      <c r="L51" s="126"/>
      <c r="M51" s="126"/>
      <c r="N51" s="126"/>
      <c r="O51" s="126"/>
      <c r="P51" s="135">
        <v>20500</v>
      </c>
      <c r="Q51" s="85"/>
      <c r="R51" s="131"/>
      <c r="S51" s="93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</row>
    <row r="52" spans="1:116" s="64" customFormat="1" ht="18" customHeight="1">
      <c r="A52" s="915"/>
      <c r="B52" s="929"/>
      <c r="C52" s="99" t="s">
        <v>421</v>
      </c>
      <c r="D52" s="92"/>
      <c r="E52" s="126"/>
      <c r="F52" s="127">
        <v>20</v>
      </c>
      <c r="G52" s="92"/>
      <c r="H52" s="92"/>
      <c r="I52" s="92"/>
      <c r="J52" s="126"/>
      <c r="K52" s="126"/>
      <c r="L52" s="126"/>
      <c r="M52" s="126"/>
      <c r="N52" s="126"/>
      <c r="O52" s="126"/>
      <c r="P52" s="94">
        <v>4000</v>
      </c>
      <c r="Q52" s="128"/>
      <c r="R52" s="129"/>
      <c r="S52" s="93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</row>
    <row r="53" spans="1:116" s="64" customFormat="1" ht="42.75" customHeight="1">
      <c r="A53" s="915"/>
      <c r="B53" s="929"/>
      <c r="C53" s="136" t="s">
        <v>422</v>
      </c>
      <c r="D53" s="92"/>
      <c r="E53" s="127">
        <v>20</v>
      </c>
      <c r="F53" s="126"/>
      <c r="G53" s="92"/>
      <c r="H53" s="92"/>
      <c r="I53" s="92"/>
      <c r="J53" s="126"/>
      <c r="K53" s="126"/>
      <c r="L53" s="126"/>
      <c r="M53" s="126"/>
      <c r="N53" s="126"/>
      <c r="O53" s="126"/>
      <c r="P53" s="94">
        <v>3000</v>
      </c>
      <c r="Q53" s="128"/>
      <c r="R53" s="129"/>
      <c r="S53" s="93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</row>
    <row r="54" spans="1:116" s="133" customFormat="1" ht="34.5">
      <c r="A54" s="915"/>
      <c r="B54" s="929"/>
      <c r="C54" s="99" t="s">
        <v>423</v>
      </c>
      <c r="D54" s="92"/>
      <c r="E54" s="127">
        <v>30</v>
      </c>
      <c r="F54" s="126"/>
      <c r="G54" s="92"/>
      <c r="H54" s="92"/>
      <c r="I54" s="92"/>
      <c r="J54" s="126"/>
      <c r="K54" s="126"/>
      <c r="L54" s="126"/>
      <c r="M54" s="126"/>
      <c r="N54" s="126"/>
      <c r="O54" s="126"/>
      <c r="P54" s="94">
        <v>2900</v>
      </c>
      <c r="Q54" s="128"/>
      <c r="R54" s="129"/>
      <c r="S54" s="93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</row>
    <row r="55" spans="1:116" s="133" customFormat="1" ht="17.25">
      <c r="A55" s="915"/>
      <c r="B55" s="929"/>
      <c r="C55" s="137" t="s">
        <v>424</v>
      </c>
      <c r="D55" s="86">
        <v>20</v>
      </c>
      <c r="E55" s="126"/>
      <c r="F55" s="126"/>
      <c r="G55" s="92"/>
      <c r="H55" s="92"/>
      <c r="I55" s="92"/>
      <c r="J55" s="126"/>
      <c r="K55" s="126"/>
      <c r="L55" s="126"/>
      <c r="M55" s="126"/>
      <c r="N55" s="126"/>
      <c r="O55" s="126"/>
      <c r="P55" s="94">
        <v>5500</v>
      </c>
      <c r="Q55" s="128"/>
      <c r="R55" s="129"/>
      <c r="S55" s="93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</row>
    <row r="56" spans="1:116" s="133" customFormat="1" ht="17.25">
      <c r="A56" s="915"/>
      <c r="B56" s="929"/>
      <c r="C56" s="137" t="s">
        <v>425</v>
      </c>
      <c r="D56" s="93"/>
      <c r="E56" s="127">
        <v>15</v>
      </c>
      <c r="F56" s="126"/>
      <c r="G56" s="92"/>
      <c r="H56" s="92"/>
      <c r="I56" s="92"/>
      <c r="J56" s="126"/>
      <c r="K56" s="126"/>
      <c r="L56" s="126"/>
      <c r="M56" s="126"/>
      <c r="N56" s="126"/>
      <c r="O56" s="126"/>
      <c r="P56" s="94">
        <v>1000</v>
      </c>
      <c r="Q56" s="128"/>
      <c r="R56" s="129"/>
      <c r="S56" s="93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</row>
    <row r="57" spans="1:116" s="133" customFormat="1" ht="17.25">
      <c r="A57" s="915"/>
      <c r="B57" s="929"/>
      <c r="C57" s="137" t="s">
        <v>426</v>
      </c>
      <c r="D57" s="93"/>
      <c r="E57" s="127">
        <v>15</v>
      </c>
      <c r="F57" s="126"/>
      <c r="G57" s="92"/>
      <c r="H57" s="92"/>
      <c r="I57" s="92"/>
      <c r="J57" s="126"/>
      <c r="K57" s="126"/>
      <c r="L57" s="126"/>
      <c r="M57" s="126"/>
      <c r="N57" s="126"/>
      <c r="O57" s="126"/>
      <c r="P57" s="94">
        <v>1000</v>
      </c>
      <c r="Q57" s="128"/>
      <c r="R57" s="129"/>
      <c r="S57" s="93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</row>
    <row r="58" spans="1:116" s="133" customFormat="1" ht="17.25">
      <c r="A58" s="915"/>
      <c r="B58" s="929"/>
      <c r="C58" s="137" t="s">
        <v>427</v>
      </c>
      <c r="D58" s="93"/>
      <c r="E58" s="127">
        <v>15</v>
      </c>
      <c r="F58" s="126"/>
      <c r="G58" s="92"/>
      <c r="H58" s="92"/>
      <c r="I58" s="92"/>
      <c r="J58" s="126"/>
      <c r="K58" s="126"/>
      <c r="L58" s="126"/>
      <c r="M58" s="126"/>
      <c r="N58" s="126"/>
      <c r="O58" s="126"/>
      <c r="P58" s="94">
        <v>1000</v>
      </c>
      <c r="Q58" s="128"/>
      <c r="R58" s="129"/>
      <c r="S58" s="93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</row>
    <row r="59" spans="1:116" s="133" customFormat="1" ht="17.25">
      <c r="A59" s="915"/>
      <c r="B59" s="929"/>
      <c r="C59" s="137" t="s">
        <v>428</v>
      </c>
      <c r="D59" s="86">
        <v>15</v>
      </c>
      <c r="E59" s="126"/>
      <c r="F59" s="126"/>
      <c r="G59" s="92"/>
      <c r="H59" s="92"/>
      <c r="I59" s="92"/>
      <c r="J59" s="126"/>
      <c r="K59" s="126"/>
      <c r="L59" s="126"/>
      <c r="M59" s="126"/>
      <c r="N59" s="126"/>
      <c r="O59" s="126"/>
      <c r="P59" s="94">
        <v>1000</v>
      </c>
      <c r="Q59" s="128"/>
      <c r="R59" s="129"/>
      <c r="S59" s="93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</row>
    <row r="60" spans="1:116" s="133" customFormat="1" ht="17.25">
      <c r="A60" s="915"/>
      <c r="B60" s="929"/>
      <c r="C60" s="137" t="s">
        <v>429</v>
      </c>
      <c r="D60" s="86">
        <v>5</v>
      </c>
      <c r="E60" s="126"/>
      <c r="F60" s="126"/>
      <c r="G60" s="92"/>
      <c r="H60" s="92"/>
      <c r="I60" s="92"/>
      <c r="J60" s="126"/>
      <c r="K60" s="126"/>
      <c r="L60" s="126"/>
      <c r="M60" s="126"/>
      <c r="N60" s="126"/>
      <c r="O60" s="126"/>
      <c r="P60" s="94">
        <v>8000</v>
      </c>
      <c r="Q60" s="128"/>
      <c r="R60" s="129"/>
      <c r="S60" s="93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</row>
    <row r="61" spans="1:116" s="133" customFormat="1" ht="17.25">
      <c r="A61" s="915"/>
      <c r="B61" s="929"/>
      <c r="C61" s="137" t="s">
        <v>430</v>
      </c>
      <c r="D61" s="93"/>
      <c r="E61" s="126"/>
      <c r="F61" s="127">
        <v>30</v>
      </c>
      <c r="G61" s="92"/>
      <c r="H61" s="92"/>
      <c r="I61" s="92"/>
      <c r="J61" s="126"/>
      <c r="K61" s="126"/>
      <c r="L61" s="126"/>
      <c r="M61" s="126"/>
      <c r="N61" s="126"/>
      <c r="O61" s="126"/>
      <c r="P61" s="94">
        <v>1200</v>
      </c>
      <c r="Q61" s="128"/>
      <c r="R61" s="129"/>
      <c r="S61" s="93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</row>
    <row r="62" spans="1:116" s="133" customFormat="1" ht="34.5">
      <c r="A62" s="915"/>
      <c r="B62" s="929"/>
      <c r="C62" s="138" t="s">
        <v>431</v>
      </c>
      <c r="D62" s="93"/>
      <c r="E62" s="126"/>
      <c r="F62" s="127">
        <v>22</v>
      </c>
      <c r="G62" s="92"/>
      <c r="H62" s="92"/>
      <c r="I62" s="92"/>
      <c r="J62" s="126"/>
      <c r="K62" s="126"/>
      <c r="L62" s="126"/>
      <c r="M62" s="126"/>
      <c r="N62" s="126"/>
      <c r="O62" s="126"/>
      <c r="P62" s="94">
        <v>600</v>
      </c>
      <c r="Q62" s="128"/>
      <c r="R62" s="129"/>
      <c r="S62" s="93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</row>
    <row r="63" spans="1:116" s="133" customFormat="1" ht="17.25">
      <c r="A63" s="915"/>
      <c r="B63" s="929"/>
      <c r="C63" s="137" t="s">
        <v>432</v>
      </c>
      <c r="D63" s="93"/>
      <c r="E63" s="127">
        <v>4</v>
      </c>
      <c r="F63" s="126"/>
      <c r="G63" s="92"/>
      <c r="H63" s="92"/>
      <c r="I63" s="92"/>
      <c r="J63" s="126"/>
      <c r="K63" s="126"/>
      <c r="L63" s="126"/>
      <c r="M63" s="126"/>
      <c r="N63" s="126"/>
      <c r="O63" s="126"/>
      <c r="P63" s="94">
        <v>6500</v>
      </c>
      <c r="Q63" s="128"/>
      <c r="R63" s="129"/>
      <c r="S63" s="93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</row>
    <row r="64" spans="1:116" s="133" customFormat="1" ht="17.25">
      <c r="A64" s="915"/>
      <c r="B64" s="928"/>
      <c r="C64" s="397" t="s">
        <v>433</v>
      </c>
      <c r="D64" s="93"/>
      <c r="E64" s="126"/>
      <c r="F64" s="127">
        <v>10</v>
      </c>
      <c r="G64" s="92"/>
      <c r="H64" s="92"/>
      <c r="I64" s="92"/>
      <c r="J64" s="126"/>
      <c r="K64" s="126"/>
      <c r="L64" s="126"/>
      <c r="M64" s="126"/>
      <c r="N64" s="126"/>
      <c r="O64" s="126"/>
      <c r="P64" s="94">
        <v>1500</v>
      </c>
      <c r="Q64" s="128"/>
      <c r="R64" s="129"/>
      <c r="S64" s="93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</row>
    <row r="65" spans="1:116" s="133" customFormat="1" ht="34.5">
      <c r="A65" s="915"/>
      <c r="B65" s="928"/>
      <c r="C65" s="139" t="s">
        <v>434</v>
      </c>
      <c r="D65" s="86">
        <v>200</v>
      </c>
      <c r="E65" s="61"/>
      <c r="F65" s="61"/>
      <c r="G65" s="126"/>
      <c r="H65" s="126"/>
      <c r="I65" s="61"/>
      <c r="J65" s="61"/>
      <c r="K65" s="61"/>
      <c r="L65" s="61"/>
      <c r="M65" s="61"/>
      <c r="N65" s="61"/>
      <c r="O65" s="61"/>
      <c r="P65" s="135">
        <v>25000</v>
      </c>
      <c r="Q65" s="85"/>
      <c r="R65" s="131"/>
      <c r="S65" s="93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</row>
    <row r="66" spans="1:116" s="52" customFormat="1" ht="34.5">
      <c r="A66" s="915"/>
      <c r="B66" s="928"/>
      <c r="C66" s="140" t="s">
        <v>435</v>
      </c>
      <c r="D66" s="127">
        <v>10</v>
      </c>
      <c r="E66" s="61"/>
      <c r="F66" s="127">
        <v>10</v>
      </c>
      <c r="G66" s="393"/>
      <c r="H66" s="61"/>
      <c r="I66" s="61"/>
      <c r="J66" s="82"/>
      <c r="K66" s="61"/>
      <c r="L66" s="61"/>
      <c r="M66" s="61"/>
      <c r="N66" s="61"/>
      <c r="O66" s="61"/>
      <c r="P66" s="135">
        <v>70000</v>
      </c>
      <c r="Q66" s="85"/>
      <c r="R66" s="131"/>
      <c r="S66" s="93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</row>
    <row r="67" spans="1:116" s="52" customFormat="1" ht="27.75" customHeight="1">
      <c r="A67" s="915"/>
      <c r="B67" s="928"/>
      <c r="C67" s="141" t="s">
        <v>436</v>
      </c>
      <c r="D67" s="61"/>
      <c r="E67" s="127">
        <v>20</v>
      </c>
      <c r="F67" s="61"/>
      <c r="G67" s="61"/>
      <c r="H67" s="61"/>
      <c r="I67" s="61"/>
      <c r="J67" s="82"/>
      <c r="K67" s="61"/>
      <c r="L67" s="61"/>
      <c r="M67" s="61"/>
      <c r="N67" s="61"/>
      <c r="O67" s="61"/>
      <c r="P67" s="135">
        <v>30000</v>
      </c>
      <c r="Q67" s="85"/>
      <c r="R67" s="131"/>
      <c r="S67" s="93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</row>
    <row r="68" spans="1:116" s="52" customFormat="1" ht="51.75" customHeight="1">
      <c r="A68" s="915"/>
      <c r="B68" s="928"/>
      <c r="C68" s="141" t="s">
        <v>437</v>
      </c>
      <c r="D68" s="86">
        <v>200</v>
      </c>
      <c r="E68" s="126"/>
      <c r="F68" s="61"/>
      <c r="G68" s="61"/>
      <c r="H68" s="61"/>
      <c r="I68" s="142"/>
      <c r="J68" s="143"/>
      <c r="K68" s="142"/>
      <c r="L68" s="61"/>
      <c r="M68" s="61"/>
      <c r="N68" s="61"/>
      <c r="O68" s="61"/>
      <c r="P68" s="135">
        <v>60000</v>
      </c>
      <c r="Q68" s="85"/>
      <c r="R68" s="131"/>
      <c r="S68" s="93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</row>
    <row r="69" spans="1:116" s="52" customFormat="1" ht="18.75" customHeight="1">
      <c r="A69" s="915"/>
      <c r="B69" s="928"/>
      <c r="C69" s="141" t="s">
        <v>438</v>
      </c>
      <c r="D69" s="86">
        <v>200</v>
      </c>
      <c r="E69" s="126"/>
      <c r="F69" s="61"/>
      <c r="G69" s="61"/>
      <c r="H69" s="102"/>
      <c r="I69" s="144"/>
      <c r="J69" s="82"/>
      <c r="K69" s="144"/>
      <c r="L69" s="145"/>
      <c r="M69" s="61"/>
      <c r="N69" s="61"/>
      <c r="O69" s="61"/>
      <c r="P69" s="146">
        <v>1000</v>
      </c>
      <c r="Q69" s="85"/>
      <c r="R69" s="131"/>
      <c r="S69" s="93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</row>
    <row r="70" spans="1:116" s="52" customFormat="1" ht="19.5" customHeight="1">
      <c r="A70" s="915"/>
      <c r="B70" s="928"/>
      <c r="C70" s="84" t="s">
        <v>439</v>
      </c>
      <c r="D70" s="86">
        <v>37</v>
      </c>
      <c r="E70" s="81"/>
      <c r="F70" s="61"/>
      <c r="G70" s="81"/>
      <c r="H70" s="147"/>
      <c r="I70" s="144"/>
      <c r="J70" s="60"/>
      <c r="K70" s="60"/>
      <c r="L70" s="145"/>
      <c r="M70" s="81"/>
      <c r="N70" s="81"/>
      <c r="O70" s="61"/>
      <c r="P70" s="148">
        <v>48000</v>
      </c>
      <c r="Q70" s="77"/>
      <c r="R70" s="77"/>
      <c r="S70" s="93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</row>
    <row r="71" spans="1:116" s="52" customFormat="1" ht="17.25">
      <c r="A71" s="915"/>
      <c r="B71" s="928"/>
      <c r="C71" s="149" t="s">
        <v>440</v>
      </c>
      <c r="D71" s="86">
        <v>37</v>
      </c>
      <c r="E71" s="81"/>
      <c r="F71" s="38"/>
      <c r="G71" s="150"/>
      <c r="H71" s="150"/>
      <c r="I71" s="38"/>
      <c r="J71" s="150"/>
      <c r="K71" s="150"/>
      <c r="L71" s="38"/>
      <c r="M71" s="150"/>
      <c r="N71" s="150"/>
      <c r="O71" s="38"/>
      <c r="P71" s="148">
        <v>41115.839999999997</v>
      </c>
      <c r="Q71" s="77"/>
      <c r="R71" s="77"/>
      <c r="S71" s="93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</row>
    <row r="72" spans="1:116" s="52" customFormat="1" ht="34.5">
      <c r="A72" s="915"/>
      <c r="B72" s="928"/>
      <c r="C72" s="151" t="s">
        <v>441</v>
      </c>
      <c r="D72" s="86">
        <v>37</v>
      </c>
      <c r="E72" s="81"/>
      <c r="F72" s="38"/>
      <c r="G72" s="150"/>
      <c r="H72" s="150"/>
      <c r="I72" s="38"/>
      <c r="J72" s="150"/>
      <c r="K72" s="150"/>
      <c r="L72" s="38"/>
      <c r="M72" s="150"/>
      <c r="N72" s="150"/>
      <c r="O72" s="38"/>
      <c r="P72" s="148">
        <v>88800</v>
      </c>
      <c r="Q72" s="77"/>
      <c r="R72" s="77"/>
      <c r="S72" s="93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</row>
    <row r="73" spans="1:116" s="52" customFormat="1" ht="17.25">
      <c r="A73" s="915"/>
      <c r="B73" s="928"/>
      <c r="C73" s="151" t="s">
        <v>442</v>
      </c>
      <c r="D73" s="86">
        <v>10</v>
      </c>
      <c r="E73" s="81"/>
      <c r="F73" s="38"/>
      <c r="G73" s="150"/>
      <c r="H73" s="150"/>
      <c r="I73" s="38"/>
      <c r="J73" s="150"/>
      <c r="K73" s="150"/>
      <c r="L73" s="38"/>
      <c r="M73" s="150"/>
      <c r="N73" s="150"/>
      <c r="O73" s="38"/>
      <c r="P73" s="148">
        <v>80000</v>
      </c>
      <c r="Q73" s="77"/>
      <c r="R73" s="77"/>
      <c r="S73" s="93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</row>
    <row r="74" spans="1:116" s="52" customFormat="1" ht="34.5">
      <c r="A74" s="915"/>
      <c r="B74" s="928"/>
      <c r="C74" s="151" t="s">
        <v>444</v>
      </c>
      <c r="D74" s="86">
        <v>20</v>
      </c>
      <c r="E74" s="81"/>
      <c r="F74" s="38"/>
      <c r="G74" s="150"/>
      <c r="H74" s="150"/>
      <c r="I74" s="38"/>
      <c r="J74" s="150"/>
      <c r="K74" s="150"/>
      <c r="L74" s="38"/>
      <c r="M74" s="150"/>
      <c r="N74" s="150"/>
      <c r="O74" s="38"/>
      <c r="P74" s="148">
        <v>23850</v>
      </c>
      <c r="Q74" s="77"/>
      <c r="R74" s="77"/>
      <c r="S74" s="93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</row>
    <row r="75" spans="1:116" s="52" customFormat="1" ht="17.25">
      <c r="A75" s="915"/>
      <c r="B75" s="928"/>
      <c r="C75" s="151" t="s">
        <v>445</v>
      </c>
      <c r="D75" s="86">
        <v>10</v>
      </c>
      <c r="E75" s="81"/>
      <c r="F75" s="38"/>
      <c r="G75" s="150"/>
      <c r="H75" s="150"/>
      <c r="I75" s="38"/>
      <c r="J75" s="150"/>
      <c r="K75" s="150"/>
      <c r="L75" s="38"/>
      <c r="M75" s="150"/>
      <c r="N75" s="150"/>
      <c r="O75" s="38"/>
      <c r="P75" s="148">
        <v>50000</v>
      </c>
      <c r="Q75" s="77"/>
      <c r="R75" s="77"/>
      <c r="S75" s="93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</row>
    <row r="76" spans="1:116" s="52" customFormat="1" ht="69">
      <c r="A76" s="915"/>
      <c r="B76" s="928"/>
      <c r="C76" s="151" t="s">
        <v>446</v>
      </c>
      <c r="D76" s="86">
        <v>1100</v>
      </c>
      <c r="E76" s="81"/>
      <c r="F76" s="38"/>
      <c r="G76" s="150"/>
      <c r="H76" s="150"/>
      <c r="I76" s="38"/>
      <c r="J76" s="150"/>
      <c r="K76" s="150"/>
      <c r="L76" s="38"/>
      <c r="M76" s="150"/>
      <c r="N76" s="150"/>
      <c r="O76" s="38"/>
      <c r="P76" s="148">
        <v>95000</v>
      </c>
      <c r="Q76" s="77"/>
      <c r="R76" s="77"/>
      <c r="S76" s="931"/>
      <c r="T76" s="44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</row>
    <row r="77" spans="1:116" s="52" customFormat="1" ht="34.5">
      <c r="A77" s="915"/>
      <c r="B77" s="928"/>
      <c r="C77" s="151" t="s">
        <v>447</v>
      </c>
      <c r="D77" s="61"/>
      <c r="E77" s="81"/>
      <c r="F77" s="38"/>
      <c r="G77" s="152">
        <v>1</v>
      </c>
      <c r="H77" s="150"/>
      <c r="I77" s="38"/>
      <c r="J77" s="150"/>
      <c r="K77" s="150"/>
      <c r="L77" s="38"/>
      <c r="M77" s="150"/>
      <c r="N77" s="150"/>
      <c r="O77" s="38"/>
      <c r="P77" s="148"/>
      <c r="Q77" s="77"/>
      <c r="R77" s="77"/>
      <c r="S77" s="931"/>
      <c r="T77" s="153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</row>
    <row r="78" spans="1:116" s="52" customFormat="1" ht="34.5">
      <c r="A78" s="915"/>
      <c r="B78" s="928"/>
      <c r="C78" s="151" t="s">
        <v>448</v>
      </c>
      <c r="D78" s="61"/>
      <c r="E78" s="81"/>
      <c r="F78" s="38"/>
      <c r="G78" s="152">
        <v>1</v>
      </c>
      <c r="H78" s="150"/>
      <c r="I78" s="38"/>
      <c r="J78" s="150"/>
      <c r="K78" s="150"/>
      <c r="L78" s="38"/>
      <c r="M78" s="150"/>
      <c r="N78" s="150"/>
      <c r="O78" s="38"/>
      <c r="P78" s="148"/>
      <c r="Q78" s="77"/>
      <c r="R78" s="77"/>
      <c r="S78" s="931"/>
      <c r="T78" s="153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</row>
    <row r="79" spans="1:116" s="52" customFormat="1" ht="103.5">
      <c r="A79" s="915"/>
      <c r="B79" s="928"/>
      <c r="C79" s="151" t="s">
        <v>449</v>
      </c>
      <c r="D79" s="86">
        <v>7</v>
      </c>
      <c r="E79" s="81"/>
      <c r="F79" s="38"/>
      <c r="G79" s="150"/>
      <c r="H79" s="150"/>
      <c r="I79" s="38"/>
      <c r="J79" s="150"/>
      <c r="K79" s="150"/>
      <c r="L79" s="38"/>
      <c r="M79" s="150"/>
      <c r="N79" s="150"/>
      <c r="O79" s="38"/>
      <c r="P79" s="148">
        <v>150000</v>
      </c>
      <c r="Q79" s="77"/>
      <c r="R79" s="77"/>
      <c r="S79" s="931"/>
      <c r="T79" s="44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</row>
    <row r="80" spans="1:116" s="52" customFormat="1" ht="43.5" customHeight="1">
      <c r="A80" s="916"/>
      <c r="B80" s="930"/>
      <c r="C80" s="100" t="s">
        <v>450</v>
      </c>
      <c r="D80" s="86">
        <v>1</v>
      </c>
      <c r="E80" s="86">
        <v>1</v>
      </c>
      <c r="F80" s="86">
        <v>1</v>
      </c>
      <c r="G80" s="86">
        <v>1</v>
      </c>
      <c r="H80" s="86">
        <v>1</v>
      </c>
      <c r="I80" s="86">
        <v>1</v>
      </c>
      <c r="J80" s="86">
        <v>1</v>
      </c>
      <c r="K80" s="86">
        <v>1</v>
      </c>
      <c r="L80" s="86">
        <v>1</v>
      </c>
      <c r="M80" s="86">
        <v>1</v>
      </c>
      <c r="N80" s="86">
        <v>1</v>
      </c>
      <c r="O80" s="86">
        <v>1</v>
      </c>
      <c r="P80" s="94">
        <v>86095</v>
      </c>
      <c r="Q80" s="128"/>
      <c r="R80" s="129"/>
      <c r="S80" s="93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</row>
    <row r="81" spans="1:116" s="52" customFormat="1" ht="34.5">
      <c r="A81" s="910" t="s">
        <v>490</v>
      </c>
      <c r="B81" s="912" t="s">
        <v>491</v>
      </c>
      <c r="C81" s="99" t="s">
        <v>414</v>
      </c>
      <c r="D81" s="126"/>
      <c r="E81" s="127"/>
      <c r="F81" s="86">
        <v>1</v>
      </c>
      <c r="G81" s="92"/>
      <c r="H81" s="92"/>
      <c r="I81" s="92"/>
      <c r="J81" s="126"/>
      <c r="K81" s="126"/>
      <c r="L81" s="126"/>
      <c r="M81" s="126"/>
      <c r="N81" s="126"/>
      <c r="O81" s="126"/>
      <c r="P81" s="49">
        <v>11000</v>
      </c>
      <c r="Q81" s="128"/>
      <c r="R81" s="154"/>
      <c r="S81" s="39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</row>
    <row r="82" spans="1:116" s="52" customFormat="1" ht="54" customHeight="1">
      <c r="A82" s="911"/>
      <c r="B82" s="913"/>
      <c r="C82" s="151" t="s">
        <v>443</v>
      </c>
      <c r="D82" s="61"/>
      <c r="E82" s="81"/>
      <c r="F82" s="39">
        <v>1</v>
      </c>
      <c r="G82" s="150"/>
      <c r="H82" s="150"/>
      <c r="I82" s="38"/>
      <c r="J82" s="150"/>
      <c r="K82" s="150"/>
      <c r="L82" s="38"/>
      <c r="M82" s="150"/>
      <c r="N82" s="150"/>
      <c r="O82" s="38"/>
      <c r="P82" s="148"/>
      <c r="Q82" s="128"/>
      <c r="R82" s="154"/>
      <c r="S82" s="39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</row>
    <row r="83" spans="1:116" s="52" customFormat="1" ht="103.5">
      <c r="A83" s="371" t="s">
        <v>492</v>
      </c>
      <c r="B83" s="399" t="s">
        <v>451</v>
      </c>
      <c r="C83" s="182" t="s">
        <v>452</v>
      </c>
      <c r="D83" s="183"/>
      <c r="E83" s="184">
        <v>1</v>
      </c>
      <c r="F83" s="183"/>
      <c r="G83" s="312"/>
      <c r="H83" s="185"/>
      <c r="I83" s="185"/>
      <c r="J83" s="183"/>
      <c r="K83" s="183"/>
      <c r="L83" s="183"/>
      <c r="M83" s="93"/>
      <c r="N83" s="93"/>
      <c r="O83" s="93"/>
      <c r="P83" s="94"/>
      <c r="Q83" s="128"/>
      <c r="R83" s="154"/>
      <c r="S83" s="400" t="s">
        <v>374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</row>
    <row r="84" spans="1:116" s="52" customFormat="1" ht="58.5" customHeight="1" thickBot="1">
      <c r="A84" s="366" t="s">
        <v>494</v>
      </c>
      <c r="B84" s="383" t="s">
        <v>493</v>
      </c>
      <c r="C84" s="116" t="s">
        <v>495</v>
      </c>
      <c r="D84" s="127">
        <v>1</v>
      </c>
      <c r="E84" s="93"/>
      <c r="F84" s="93"/>
      <c r="G84" s="92"/>
      <c r="H84" s="92"/>
      <c r="I84" s="92"/>
      <c r="J84" s="93"/>
      <c r="K84" s="93"/>
      <c r="L84" s="93"/>
      <c r="M84" s="93"/>
      <c r="N84" s="93"/>
      <c r="O84" s="93"/>
      <c r="P84" s="135"/>
      <c r="Q84" s="128"/>
      <c r="R84" s="129"/>
      <c r="S84" s="401" t="s">
        <v>374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</row>
    <row r="85" spans="1:116" s="158" customFormat="1" ht="18" thickBot="1">
      <c r="A85" s="48"/>
      <c r="B85" s="731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 t="s">
        <v>453</v>
      </c>
      <c r="N85" s="402"/>
      <c r="O85" s="402"/>
      <c r="P85" s="157">
        <f>P13+P37+P41+P45</f>
        <v>3476642</v>
      </c>
      <c r="Q85" s="402"/>
      <c r="R85" s="402"/>
      <c r="S85" s="732">
        <v>3476642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</row>
    <row r="86" spans="1:116">
      <c r="B86" s="159"/>
      <c r="C86" s="160"/>
      <c r="P86" s="161"/>
      <c r="S86" s="358"/>
    </row>
    <row r="87" spans="1:116">
      <c r="B87" s="159"/>
      <c r="P87" s="162"/>
      <c r="S87" s="163"/>
    </row>
    <row r="88" spans="1:116">
      <c r="P88" s="164"/>
      <c r="R88" s="6"/>
      <c r="S88" s="165"/>
    </row>
    <row r="89" spans="1:116">
      <c r="S89" s="165"/>
    </row>
    <row r="90" spans="1:116">
      <c r="S90" s="165"/>
    </row>
    <row r="91" spans="1:116">
      <c r="S91" s="165"/>
    </row>
    <row r="92" spans="1:116">
      <c r="S92" s="165"/>
    </row>
    <row r="97" spans="3:24">
      <c r="C97" s="160"/>
      <c r="W97" s="166"/>
    </row>
    <row r="98" spans="3:24">
      <c r="C98" s="160"/>
      <c r="T98" s="167"/>
      <c r="W98" s="166"/>
    </row>
    <row r="99" spans="3:24">
      <c r="T99" s="167"/>
      <c r="W99" s="166"/>
    </row>
    <row r="100" spans="3:24">
      <c r="T100" s="167"/>
      <c r="W100" s="166"/>
    </row>
    <row r="101" spans="3:24">
      <c r="T101" s="167"/>
      <c r="W101" s="166"/>
    </row>
    <row r="102" spans="3:24">
      <c r="T102" s="6">
        <f>SUM(T98:T101)</f>
        <v>0</v>
      </c>
      <c r="W102" s="166"/>
    </row>
    <row r="104" spans="3:24">
      <c r="X104" s="167"/>
    </row>
  </sheetData>
  <mergeCells count="34">
    <mergeCell ref="O4:P4"/>
    <mergeCell ref="A9:C9"/>
    <mergeCell ref="Q41:S41"/>
    <mergeCell ref="B46:B80"/>
    <mergeCell ref="S46:S80"/>
    <mergeCell ref="S17:S22"/>
    <mergeCell ref="A15:A16"/>
    <mergeCell ref="B15:B16"/>
    <mergeCell ref="S15:S16"/>
    <mergeCell ref="B17:B22"/>
    <mergeCell ref="A17:A22"/>
    <mergeCell ref="L9:N9"/>
    <mergeCell ref="O9:P9"/>
    <mergeCell ref="A1:S1"/>
    <mergeCell ref="A2:S2"/>
    <mergeCell ref="A3:S3"/>
    <mergeCell ref="A11:A12"/>
    <mergeCell ref="B11:B12"/>
    <mergeCell ref="C11:C12"/>
    <mergeCell ref="D11:F11"/>
    <mergeCell ref="G11:I11"/>
    <mergeCell ref="J11:L11"/>
    <mergeCell ref="M11:O11"/>
    <mergeCell ref="A4:C4"/>
    <mergeCell ref="I4:K4"/>
    <mergeCell ref="L4:N4"/>
    <mergeCell ref="P11:R11"/>
    <mergeCell ref="S11:S12"/>
    <mergeCell ref="I9:K9"/>
    <mergeCell ref="A81:A82"/>
    <mergeCell ref="B81:B82"/>
    <mergeCell ref="A46:A80"/>
    <mergeCell ref="B24:B29"/>
    <mergeCell ref="A24:A2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H44"/>
  <sheetViews>
    <sheetView topLeftCell="A17" workbookViewId="0">
      <selection activeCell="A15" sqref="A15"/>
    </sheetView>
  </sheetViews>
  <sheetFormatPr baseColWidth="10" defaultRowHeight="15"/>
  <cols>
    <col min="1" max="1" width="43" customWidth="1"/>
    <col min="2" max="2" width="29.140625" customWidth="1"/>
    <col min="3" max="3" width="29.42578125" customWidth="1"/>
    <col min="4" max="15" width="5.7109375" style="7" customWidth="1"/>
    <col min="16" max="16" width="13.85546875" customWidth="1"/>
    <col min="17" max="17" width="11.7109375" customWidth="1"/>
    <col min="18" max="18" width="11.85546875" customWidth="1"/>
    <col min="19" max="19" width="16.5703125" customWidth="1"/>
    <col min="257" max="257" width="43" customWidth="1"/>
    <col min="258" max="258" width="29.140625" customWidth="1"/>
    <col min="259" max="259" width="29.42578125" customWidth="1"/>
    <col min="260" max="271" width="5.7109375" customWidth="1"/>
    <col min="272" max="272" width="13.85546875" customWidth="1"/>
    <col min="273" max="273" width="11.7109375" customWidth="1"/>
    <col min="274" max="274" width="11.85546875" customWidth="1"/>
    <col min="275" max="275" width="16.5703125" customWidth="1"/>
    <col min="513" max="513" width="43" customWidth="1"/>
    <col min="514" max="514" width="29.140625" customWidth="1"/>
    <col min="515" max="515" width="29.42578125" customWidth="1"/>
    <col min="516" max="527" width="5.7109375" customWidth="1"/>
    <col min="528" max="528" width="13.85546875" customWidth="1"/>
    <col min="529" max="529" width="11.7109375" customWidth="1"/>
    <col min="530" max="530" width="11.85546875" customWidth="1"/>
    <col min="531" max="531" width="16.5703125" customWidth="1"/>
    <col min="769" max="769" width="43" customWidth="1"/>
    <col min="770" max="770" width="29.140625" customWidth="1"/>
    <col min="771" max="771" width="29.42578125" customWidth="1"/>
    <col min="772" max="783" width="5.7109375" customWidth="1"/>
    <col min="784" max="784" width="13.85546875" customWidth="1"/>
    <col min="785" max="785" width="11.7109375" customWidth="1"/>
    <col min="786" max="786" width="11.85546875" customWidth="1"/>
    <col min="787" max="787" width="16.5703125" customWidth="1"/>
    <col min="1025" max="1025" width="43" customWidth="1"/>
    <col min="1026" max="1026" width="29.140625" customWidth="1"/>
    <col min="1027" max="1027" width="29.42578125" customWidth="1"/>
    <col min="1028" max="1039" width="5.7109375" customWidth="1"/>
    <col min="1040" max="1040" width="13.85546875" customWidth="1"/>
    <col min="1041" max="1041" width="11.7109375" customWidth="1"/>
    <col min="1042" max="1042" width="11.85546875" customWidth="1"/>
    <col min="1043" max="1043" width="16.5703125" customWidth="1"/>
    <col min="1281" max="1281" width="43" customWidth="1"/>
    <col min="1282" max="1282" width="29.140625" customWidth="1"/>
    <col min="1283" max="1283" width="29.42578125" customWidth="1"/>
    <col min="1284" max="1295" width="5.7109375" customWidth="1"/>
    <col min="1296" max="1296" width="13.85546875" customWidth="1"/>
    <col min="1297" max="1297" width="11.7109375" customWidth="1"/>
    <col min="1298" max="1298" width="11.85546875" customWidth="1"/>
    <col min="1299" max="1299" width="16.5703125" customWidth="1"/>
    <col min="1537" max="1537" width="43" customWidth="1"/>
    <col min="1538" max="1538" width="29.140625" customWidth="1"/>
    <col min="1539" max="1539" width="29.42578125" customWidth="1"/>
    <col min="1540" max="1551" width="5.7109375" customWidth="1"/>
    <col min="1552" max="1552" width="13.85546875" customWidth="1"/>
    <col min="1553" max="1553" width="11.7109375" customWidth="1"/>
    <col min="1554" max="1554" width="11.85546875" customWidth="1"/>
    <col min="1555" max="1555" width="16.5703125" customWidth="1"/>
    <col min="1793" max="1793" width="43" customWidth="1"/>
    <col min="1794" max="1794" width="29.140625" customWidth="1"/>
    <col min="1795" max="1795" width="29.42578125" customWidth="1"/>
    <col min="1796" max="1807" width="5.7109375" customWidth="1"/>
    <col min="1808" max="1808" width="13.85546875" customWidth="1"/>
    <col min="1809" max="1809" width="11.7109375" customWidth="1"/>
    <col min="1810" max="1810" width="11.85546875" customWidth="1"/>
    <col min="1811" max="1811" width="16.5703125" customWidth="1"/>
    <col min="2049" max="2049" width="43" customWidth="1"/>
    <col min="2050" max="2050" width="29.140625" customWidth="1"/>
    <col min="2051" max="2051" width="29.42578125" customWidth="1"/>
    <col min="2052" max="2063" width="5.7109375" customWidth="1"/>
    <col min="2064" max="2064" width="13.85546875" customWidth="1"/>
    <col min="2065" max="2065" width="11.7109375" customWidth="1"/>
    <col min="2066" max="2066" width="11.85546875" customWidth="1"/>
    <col min="2067" max="2067" width="16.5703125" customWidth="1"/>
    <col min="2305" max="2305" width="43" customWidth="1"/>
    <col min="2306" max="2306" width="29.140625" customWidth="1"/>
    <col min="2307" max="2307" width="29.42578125" customWidth="1"/>
    <col min="2308" max="2319" width="5.7109375" customWidth="1"/>
    <col min="2320" max="2320" width="13.85546875" customWidth="1"/>
    <col min="2321" max="2321" width="11.7109375" customWidth="1"/>
    <col min="2322" max="2322" width="11.85546875" customWidth="1"/>
    <col min="2323" max="2323" width="16.5703125" customWidth="1"/>
    <col min="2561" max="2561" width="43" customWidth="1"/>
    <col min="2562" max="2562" width="29.140625" customWidth="1"/>
    <col min="2563" max="2563" width="29.42578125" customWidth="1"/>
    <col min="2564" max="2575" width="5.7109375" customWidth="1"/>
    <col min="2576" max="2576" width="13.85546875" customWidth="1"/>
    <col min="2577" max="2577" width="11.7109375" customWidth="1"/>
    <col min="2578" max="2578" width="11.85546875" customWidth="1"/>
    <col min="2579" max="2579" width="16.5703125" customWidth="1"/>
    <col min="2817" max="2817" width="43" customWidth="1"/>
    <col min="2818" max="2818" width="29.140625" customWidth="1"/>
    <col min="2819" max="2819" width="29.42578125" customWidth="1"/>
    <col min="2820" max="2831" width="5.7109375" customWidth="1"/>
    <col min="2832" max="2832" width="13.85546875" customWidth="1"/>
    <col min="2833" max="2833" width="11.7109375" customWidth="1"/>
    <col min="2834" max="2834" width="11.85546875" customWidth="1"/>
    <col min="2835" max="2835" width="16.5703125" customWidth="1"/>
    <col min="3073" max="3073" width="43" customWidth="1"/>
    <col min="3074" max="3074" width="29.140625" customWidth="1"/>
    <col min="3075" max="3075" width="29.42578125" customWidth="1"/>
    <col min="3076" max="3087" width="5.7109375" customWidth="1"/>
    <col min="3088" max="3088" width="13.85546875" customWidth="1"/>
    <col min="3089" max="3089" width="11.7109375" customWidth="1"/>
    <col min="3090" max="3090" width="11.85546875" customWidth="1"/>
    <col min="3091" max="3091" width="16.5703125" customWidth="1"/>
    <col min="3329" max="3329" width="43" customWidth="1"/>
    <col min="3330" max="3330" width="29.140625" customWidth="1"/>
    <col min="3331" max="3331" width="29.42578125" customWidth="1"/>
    <col min="3332" max="3343" width="5.7109375" customWidth="1"/>
    <col min="3344" max="3344" width="13.85546875" customWidth="1"/>
    <col min="3345" max="3345" width="11.7109375" customWidth="1"/>
    <col min="3346" max="3346" width="11.85546875" customWidth="1"/>
    <col min="3347" max="3347" width="16.5703125" customWidth="1"/>
    <col min="3585" max="3585" width="43" customWidth="1"/>
    <col min="3586" max="3586" width="29.140625" customWidth="1"/>
    <col min="3587" max="3587" width="29.42578125" customWidth="1"/>
    <col min="3588" max="3599" width="5.7109375" customWidth="1"/>
    <col min="3600" max="3600" width="13.85546875" customWidth="1"/>
    <col min="3601" max="3601" width="11.7109375" customWidth="1"/>
    <col min="3602" max="3602" width="11.85546875" customWidth="1"/>
    <col min="3603" max="3603" width="16.5703125" customWidth="1"/>
    <col min="3841" max="3841" width="43" customWidth="1"/>
    <col min="3842" max="3842" width="29.140625" customWidth="1"/>
    <col min="3843" max="3843" width="29.42578125" customWidth="1"/>
    <col min="3844" max="3855" width="5.7109375" customWidth="1"/>
    <col min="3856" max="3856" width="13.85546875" customWidth="1"/>
    <col min="3857" max="3857" width="11.7109375" customWidth="1"/>
    <col min="3858" max="3858" width="11.85546875" customWidth="1"/>
    <col min="3859" max="3859" width="16.5703125" customWidth="1"/>
    <col min="4097" max="4097" width="43" customWidth="1"/>
    <col min="4098" max="4098" width="29.140625" customWidth="1"/>
    <col min="4099" max="4099" width="29.42578125" customWidth="1"/>
    <col min="4100" max="4111" width="5.7109375" customWidth="1"/>
    <col min="4112" max="4112" width="13.85546875" customWidth="1"/>
    <col min="4113" max="4113" width="11.7109375" customWidth="1"/>
    <col min="4114" max="4114" width="11.85546875" customWidth="1"/>
    <col min="4115" max="4115" width="16.5703125" customWidth="1"/>
    <col min="4353" max="4353" width="43" customWidth="1"/>
    <col min="4354" max="4354" width="29.140625" customWidth="1"/>
    <col min="4355" max="4355" width="29.42578125" customWidth="1"/>
    <col min="4356" max="4367" width="5.7109375" customWidth="1"/>
    <col min="4368" max="4368" width="13.85546875" customWidth="1"/>
    <col min="4369" max="4369" width="11.7109375" customWidth="1"/>
    <col min="4370" max="4370" width="11.85546875" customWidth="1"/>
    <col min="4371" max="4371" width="16.5703125" customWidth="1"/>
    <col min="4609" max="4609" width="43" customWidth="1"/>
    <col min="4610" max="4610" width="29.140625" customWidth="1"/>
    <col min="4611" max="4611" width="29.42578125" customWidth="1"/>
    <col min="4612" max="4623" width="5.7109375" customWidth="1"/>
    <col min="4624" max="4624" width="13.85546875" customWidth="1"/>
    <col min="4625" max="4625" width="11.7109375" customWidth="1"/>
    <col min="4626" max="4626" width="11.85546875" customWidth="1"/>
    <col min="4627" max="4627" width="16.5703125" customWidth="1"/>
    <col min="4865" max="4865" width="43" customWidth="1"/>
    <col min="4866" max="4866" width="29.140625" customWidth="1"/>
    <col min="4867" max="4867" width="29.42578125" customWidth="1"/>
    <col min="4868" max="4879" width="5.7109375" customWidth="1"/>
    <col min="4880" max="4880" width="13.85546875" customWidth="1"/>
    <col min="4881" max="4881" width="11.7109375" customWidth="1"/>
    <col min="4882" max="4882" width="11.85546875" customWidth="1"/>
    <col min="4883" max="4883" width="16.5703125" customWidth="1"/>
    <col min="5121" max="5121" width="43" customWidth="1"/>
    <col min="5122" max="5122" width="29.140625" customWidth="1"/>
    <col min="5123" max="5123" width="29.42578125" customWidth="1"/>
    <col min="5124" max="5135" width="5.7109375" customWidth="1"/>
    <col min="5136" max="5136" width="13.85546875" customWidth="1"/>
    <col min="5137" max="5137" width="11.7109375" customWidth="1"/>
    <col min="5138" max="5138" width="11.85546875" customWidth="1"/>
    <col min="5139" max="5139" width="16.5703125" customWidth="1"/>
    <col min="5377" max="5377" width="43" customWidth="1"/>
    <col min="5378" max="5378" width="29.140625" customWidth="1"/>
    <col min="5379" max="5379" width="29.42578125" customWidth="1"/>
    <col min="5380" max="5391" width="5.7109375" customWidth="1"/>
    <col min="5392" max="5392" width="13.85546875" customWidth="1"/>
    <col min="5393" max="5393" width="11.7109375" customWidth="1"/>
    <col min="5394" max="5394" width="11.85546875" customWidth="1"/>
    <col min="5395" max="5395" width="16.5703125" customWidth="1"/>
    <col min="5633" max="5633" width="43" customWidth="1"/>
    <col min="5634" max="5634" width="29.140625" customWidth="1"/>
    <col min="5635" max="5635" width="29.42578125" customWidth="1"/>
    <col min="5636" max="5647" width="5.7109375" customWidth="1"/>
    <col min="5648" max="5648" width="13.85546875" customWidth="1"/>
    <col min="5649" max="5649" width="11.7109375" customWidth="1"/>
    <col min="5650" max="5650" width="11.85546875" customWidth="1"/>
    <col min="5651" max="5651" width="16.5703125" customWidth="1"/>
    <col min="5889" max="5889" width="43" customWidth="1"/>
    <col min="5890" max="5890" width="29.140625" customWidth="1"/>
    <col min="5891" max="5891" width="29.42578125" customWidth="1"/>
    <col min="5892" max="5903" width="5.7109375" customWidth="1"/>
    <col min="5904" max="5904" width="13.85546875" customWidth="1"/>
    <col min="5905" max="5905" width="11.7109375" customWidth="1"/>
    <col min="5906" max="5906" width="11.85546875" customWidth="1"/>
    <col min="5907" max="5907" width="16.5703125" customWidth="1"/>
    <col min="6145" max="6145" width="43" customWidth="1"/>
    <col min="6146" max="6146" width="29.140625" customWidth="1"/>
    <col min="6147" max="6147" width="29.42578125" customWidth="1"/>
    <col min="6148" max="6159" width="5.7109375" customWidth="1"/>
    <col min="6160" max="6160" width="13.85546875" customWidth="1"/>
    <col min="6161" max="6161" width="11.7109375" customWidth="1"/>
    <col min="6162" max="6162" width="11.85546875" customWidth="1"/>
    <col min="6163" max="6163" width="16.5703125" customWidth="1"/>
    <col min="6401" max="6401" width="43" customWidth="1"/>
    <col min="6402" max="6402" width="29.140625" customWidth="1"/>
    <col min="6403" max="6403" width="29.42578125" customWidth="1"/>
    <col min="6404" max="6415" width="5.7109375" customWidth="1"/>
    <col min="6416" max="6416" width="13.85546875" customWidth="1"/>
    <col min="6417" max="6417" width="11.7109375" customWidth="1"/>
    <col min="6418" max="6418" width="11.85546875" customWidth="1"/>
    <col min="6419" max="6419" width="16.5703125" customWidth="1"/>
    <col min="6657" max="6657" width="43" customWidth="1"/>
    <col min="6658" max="6658" width="29.140625" customWidth="1"/>
    <col min="6659" max="6659" width="29.42578125" customWidth="1"/>
    <col min="6660" max="6671" width="5.7109375" customWidth="1"/>
    <col min="6672" max="6672" width="13.85546875" customWidth="1"/>
    <col min="6673" max="6673" width="11.7109375" customWidth="1"/>
    <col min="6674" max="6674" width="11.85546875" customWidth="1"/>
    <col min="6675" max="6675" width="16.5703125" customWidth="1"/>
    <col min="6913" max="6913" width="43" customWidth="1"/>
    <col min="6914" max="6914" width="29.140625" customWidth="1"/>
    <col min="6915" max="6915" width="29.42578125" customWidth="1"/>
    <col min="6916" max="6927" width="5.7109375" customWidth="1"/>
    <col min="6928" max="6928" width="13.85546875" customWidth="1"/>
    <col min="6929" max="6929" width="11.7109375" customWidth="1"/>
    <col min="6930" max="6930" width="11.85546875" customWidth="1"/>
    <col min="6931" max="6931" width="16.5703125" customWidth="1"/>
    <col min="7169" max="7169" width="43" customWidth="1"/>
    <col min="7170" max="7170" width="29.140625" customWidth="1"/>
    <col min="7171" max="7171" width="29.42578125" customWidth="1"/>
    <col min="7172" max="7183" width="5.7109375" customWidth="1"/>
    <col min="7184" max="7184" width="13.85546875" customWidth="1"/>
    <col min="7185" max="7185" width="11.7109375" customWidth="1"/>
    <col min="7186" max="7186" width="11.85546875" customWidth="1"/>
    <col min="7187" max="7187" width="16.5703125" customWidth="1"/>
    <col min="7425" max="7425" width="43" customWidth="1"/>
    <col min="7426" max="7426" width="29.140625" customWidth="1"/>
    <col min="7427" max="7427" width="29.42578125" customWidth="1"/>
    <col min="7428" max="7439" width="5.7109375" customWidth="1"/>
    <col min="7440" max="7440" width="13.85546875" customWidth="1"/>
    <col min="7441" max="7441" width="11.7109375" customWidth="1"/>
    <col min="7442" max="7442" width="11.85546875" customWidth="1"/>
    <col min="7443" max="7443" width="16.5703125" customWidth="1"/>
    <col min="7681" max="7681" width="43" customWidth="1"/>
    <col min="7682" max="7682" width="29.140625" customWidth="1"/>
    <col min="7683" max="7683" width="29.42578125" customWidth="1"/>
    <col min="7684" max="7695" width="5.7109375" customWidth="1"/>
    <col min="7696" max="7696" width="13.85546875" customWidth="1"/>
    <col min="7697" max="7697" width="11.7109375" customWidth="1"/>
    <col min="7698" max="7698" width="11.85546875" customWidth="1"/>
    <col min="7699" max="7699" width="16.5703125" customWidth="1"/>
    <col min="7937" max="7937" width="43" customWidth="1"/>
    <col min="7938" max="7938" width="29.140625" customWidth="1"/>
    <col min="7939" max="7939" width="29.42578125" customWidth="1"/>
    <col min="7940" max="7951" width="5.7109375" customWidth="1"/>
    <col min="7952" max="7952" width="13.85546875" customWidth="1"/>
    <col min="7953" max="7953" width="11.7109375" customWidth="1"/>
    <col min="7954" max="7954" width="11.85546875" customWidth="1"/>
    <col min="7955" max="7955" width="16.5703125" customWidth="1"/>
    <col min="8193" max="8193" width="43" customWidth="1"/>
    <col min="8194" max="8194" width="29.140625" customWidth="1"/>
    <col min="8195" max="8195" width="29.42578125" customWidth="1"/>
    <col min="8196" max="8207" width="5.7109375" customWidth="1"/>
    <col min="8208" max="8208" width="13.85546875" customWidth="1"/>
    <col min="8209" max="8209" width="11.7109375" customWidth="1"/>
    <col min="8210" max="8210" width="11.85546875" customWidth="1"/>
    <col min="8211" max="8211" width="16.5703125" customWidth="1"/>
    <col min="8449" max="8449" width="43" customWidth="1"/>
    <col min="8450" max="8450" width="29.140625" customWidth="1"/>
    <col min="8451" max="8451" width="29.42578125" customWidth="1"/>
    <col min="8452" max="8463" width="5.7109375" customWidth="1"/>
    <col min="8464" max="8464" width="13.85546875" customWidth="1"/>
    <col min="8465" max="8465" width="11.7109375" customWidth="1"/>
    <col min="8466" max="8466" width="11.85546875" customWidth="1"/>
    <col min="8467" max="8467" width="16.5703125" customWidth="1"/>
    <col min="8705" max="8705" width="43" customWidth="1"/>
    <col min="8706" max="8706" width="29.140625" customWidth="1"/>
    <col min="8707" max="8707" width="29.42578125" customWidth="1"/>
    <col min="8708" max="8719" width="5.7109375" customWidth="1"/>
    <col min="8720" max="8720" width="13.85546875" customWidth="1"/>
    <col min="8721" max="8721" width="11.7109375" customWidth="1"/>
    <col min="8722" max="8722" width="11.85546875" customWidth="1"/>
    <col min="8723" max="8723" width="16.5703125" customWidth="1"/>
    <col min="8961" max="8961" width="43" customWidth="1"/>
    <col min="8962" max="8962" width="29.140625" customWidth="1"/>
    <col min="8963" max="8963" width="29.42578125" customWidth="1"/>
    <col min="8964" max="8975" width="5.7109375" customWidth="1"/>
    <col min="8976" max="8976" width="13.85546875" customWidth="1"/>
    <col min="8977" max="8977" width="11.7109375" customWidth="1"/>
    <col min="8978" max="8978" width="11.85546875" customWidth="1"/>
    <col min="8979" max="8979" width="16.5703125" customWidth="1"/>
    <col min="9217" max="9217" width="43" customWidth="1"/>
    <col min="9218" max="9218" width="29.140625" customWidth="1"/>
    <col min="9219" max="9219" width="29.42578125" customWidth="1"/>
    <col min="9220" max="9231" width="5.7109375" customWidth="1"/>
    <col min="9232" max="9232" width="13.85546875" customWidth="1"/>
    <col min="9233" max="9233" width="11.7109375" customWidth="1"/>
    <col min="9234" max="9234" width="11.85546875" customWidth="1"/>
    <col min="9235" max="9235" width="16.5703125" customWidth="1"/>
    <col min="9473" max="9473" width="43" customWidth="1"/>
    <col min="9474" max="9474" width="29.140625" customWidth="1"/>
    <col min="9475" max="9475" width="29.42578125" customWidth="1"/>
    <col min="9476" max="9487" width="5.7109375" customWidth="1"/>
    <col min="9488" max="9488" width="13.85546875" customWidth="1"/>
    <col min="9489" max="9489" width="11.7109375" customWidth="1"/>
    <col min="9490" max="9490" width="11.85546875" customWidth="1"/>
    <col min="9491" max="9491" width="16.5703125" customWidth="1"/>
    <col min="9729" max="9729" width="43" customWidth="1"/>
    <col min="9730" max="9730" width="29.140625" customWidth="1"/>
    <col min="9731" max="9731" width="29.42578125" customWidth="1"/>
    <col min="9732" max="9743" width="5.7109375" customWidth="1"/>
    <col min="9744" max="9744" width="13.85546875" customWidth="1"/>
    <col min="9745" max="9745" width="11.7109375" customWidth="1"/>
    <col min="9746" max="9746" width="11.85546875" customWidth="1"/>
    <col min="9747" max="9747" width="16.5703125" customWidth="1"/>
    <col min="9985" max="9985" width="43" customWidth="1"/>
    <col min="9986" max="9986" width="29.140625" customWidth="1"/>
    <col min="9987" max="9987" width="29.42578125" customWidth="1"/>
    <col min="9988" max="9999" width="5.7109375" customWidth="1"/>
    <col min="10000" max="10000" width="13.85546875" customWidth="1"/>
    <col min="10001" max="10001" width="11.7109375" customWidth="1"/>
    <col min="10002" max="10002" width="11.85546875" customWidth="1"/>
    <col min="10003" max="10003" width="16.5703125" customWidth="1"/>
    <col min="10241" max="10241" width="43" customWidth="1"/>
    <col min="10242" max="10242" width="29.140625" customWidth="1"/>
    <col min="10243" max="10243" width="29.42578125" customWidth="1"/>
    <col min="10244" max="10255" width="5.7109375" customWidth="1"/>
    <col min="10256" max="10256" width="13.85546875" customWidth="1"/>
    <col min="10257" max="10257" width="11.7109375" customWidth="1"/>
    <col min="10258" max="10258" width="11.85546875" customWidth="1"/>
    <col min="10259" max="10259" width="16.5703125" customWidth="1"/>
    <col min="10497" max="10497" width="43" customWidth="1"/>
    <col min="10498" max="10498" width="29.140625" customWidth="1"/>
    <col min="10499" max="10499" width="29.42578125" customWidth="1"/>
    <col min="10500" max="10511" width="5.7109375" customWidth="1"/>
    <col min="10512" max="10512" width="13.85546875" customWidth="1"/>
    <col min="10513" max="10513" width="11.7109375" customWidth="1"/>
    <col min="10514" max="10514" width="11.85546875" customWidth="1"/>
    <col min="10515" max="10515" width="16.5703125" customWidth="1"/>
    <col min="10753" max="10753" width="43" customWidth="1"/>
    <col min="10754" max="10754" width="29.140625" customWidth="1"/>
    <col min="10755" max="10755" width="29.42578125" customWidth="1"/>
    <col min="10756" max="10767" width="5.7109375" customWidth="1"/>
    <col min="10768" max="10768" width="13.85546875" customWidth="1"/>
    <col min="10769" max="10769" width="11.7109375" customWidth="1"/>
    <col min="10770" max="10770" width="11.85546875" customWidth="1"/>
    <col min="10771" max="10771" width="16.5703125" customWidth="1"/>
    <col min="11009" max="11009" width="43" customWidth="1"/>
    <col min="11010" max="11010" width="29.140625" customWidth="1"/>
    <col min="11011" max="11011" width="29.42578125" customWidth="1"/>
    <col min="11012" max="11023" width="5.7109375" customWidth="1"/>
    <col min="11024" max="11024" width="13.85546875" customWidth="1"/>
    <col min="11025" max="11025" width="11.7109375" customWidth="1"/>
    <col min="11026" max="11026" width="11.85546875" customWidth="1"/>
    <col min="11027" max="11027" width="16.5703125" customWidth="1"/>
    <col min="11265" max="11265" width="43" customWidth="1"/>
    <col min="11266" max="11266" width="29.140625" customWidth="1"/>
    <col min="11267" max="11267" width="29.42578125" customWidth="1"/>
    <col min="11268" max="11279" width="5.7109375" customWidth="1"/>
    <col min="11280" max="11280" width="13.85546875" customWidth="1"/>
    <col min="11281" max="11281" width="11.7109375" customWidth="1"/>
    <col min="11282" max="11282" width="11.85546875" customWidth="1"/>
    <col min="11283" max="11283" width="16.5703125" customWidth="1"/>
    <col min="11521" max="11521" width="43" customWidth="1"/>
    <col min="11522" max="11522" width="29.140625" customWidth="1"/>
    <col min="11523" max="11523" width="29.42578125" customWidth="1"/>
    <col min="11524" max="11535" width="5.7109375" customWidth="1"/>
    <col min="11536" max="11536" width="13.85546875" customWidth="1"/>
    <col min="11537" max="11537" width="11.7109375" customWidth="1"/>
    <col min="11538" max="11538" width="11.85546875" customWidth="1"/>
    <col min="11539" max="11539" width="16.5703125" customWidth="1"/>
    <col min="11777" max="11777" width="43" customWidth="1"/>
    <col min="11778" max="11778" width="29.140625" customWidth="1"/>
    <col min="11779" max="11779" width="29.42578125" customWidth="1"/>
    <col min="11780" max="11791" width="5.7109375" customWidth="1"/>
    <col min="11792" max="11792" width="13.85546875" customWidth="1"/>
    <col min="11793" max="11793" width="11.7109375" customWidth="1"/>
    <col min="11794" max="11794" width="11.85546875" customWidth="1"/>
    <col min="11795" max="11795" width="16.5703125" customWidth="1"/>
    <col min="12033" max="12033" width="43" customWidth="1"/>
    <col min="12034" max="12034" width="29.140625" customWidth="1"/>
    <col min="12035" max="12035" width="29.42578125" customWidth="1"/>
    <col min="12036" max="12047" width="5.7109375" customWidth="1"/>
    <col min="12048" max="12048" width="13.85546875" customWidth="1"/>
    <col min="12049" max="12049" width="11.7109375" customWidth="1"/>
    <col min="12050" max="12050" width="11.85546875" customWidth="1"/>
    <col min="12051" max="12051" width="16.5703125" customWidth="1"/>
    <col min="12289" max="12289" width="43" customWidth="1"/>
    <col min="12290" max="12290" width="29.140625" customWidth="1"/>
    <col min="12291" max="12291" width="29.42578125" customWidth="1"/>
    <col min="12292" max="12303" width="5.7109375" customWidth="1"/>
    <col min="12304" max="12304" width="13.85546875" customWidth="1"/>
    <col min="12305" max="12305" width="11.7109375" customWidth="1"/>
    <col min="12306" max="12306" width="11.85546875" customWidth="1"/>
    <col min="12307" max="12307" width="16.5703125" customWidth="1"/>
    <col min="12545" max="12545" width="43" customWidth="1"/>
    <col min="12546" max="12546" width="29.140625" customWidth="1"/>
    <col min="12547" max="12547" width="29.42578125" customWidth="1"/>
    <col min="12548" max="12559" width="5.7109375" customWidth="1"/>
    <col min="12560" max="12560" width="13.85546875" customWidth="1"/>
    <col min="12561" max="12561" width="11.7109375" customWidth="1"/>
    <col min="12562" max="12562" width="11.85546875" customWidth="1"/>
    <col min="12563" max="12563" width="16.5703125" customWidth="1"/>
    <col min="12801" max="12801" width="43" customWidth="1"/>
    <col min="12802" max="12802" width="29.140625" customWidth="1"/>
    <col min="12803" max="12803" width="29.42578125" customWidth="1"/>
    <col min="12804" max="12815" width="5.7109375" customWidth="1"/>
    <col min="12816" max="12816" width="13.85546875" customWidth="1"/>
    <col min="12817" max="12817" width="11.7109375" customWidth="1"/>
    <col min="12818" max="12818" width="11.85546875" customWidth="1"/>
    <col min="12819" max="12819" width="16.5703125" customWidth="1"/>
    <col min="13057" max="13057" width="43" customWidth="1"/>
    <col min="13058" max="13058" width="29.140625" customWidth="1"/>
    <col min="13059" max="13059" width="29.42578125" customWidth="1"/>
    <col min="13060" max="13071" width="5.7109375" customWidth="1"/>
    <col min="13072" max="13072" width="13.85546875" customWidth="1"/>
    <col min="13073" max="13073" width="11.7109375" customWidth="1"/>
    <col min="13074" max="13074" width="11.85546875" customWidth="1"/>
    <col min="13075" max="13075" width="16.5703125" customWidth="1"/>
    <col min="13313" max="13313" width="43" customWidth="1"/>
    <col min="13314" max="13314" width="29.140625" customWidth="1"/>
    <col min="13315" max="13315" width="29.42578125" customWidth="1"/>
    <col min="13316" max="13327" width="5.7109375" customWidth="1"/>
    <col min="13328" max="13328" width="13.85546875" customWidth="1"/>
    <col min="13329" max="13329" width="11.7109375" customWidth="1"/>
    <col min="13330" max="13330" width="11.85546875" customWidth="1"/>
    <col min="13331" max="13331" width="16.5703125" customWidth="1"/>
    <col min="13569" max="13569" width="43" customWidth="1"/>
    <col min="13570" max="13570" width="29.140625" customWidth="1"/>
    <col min="13571" max="13571" width="29.42578125" customWidth="1"/>
    <col min="13572" max="13583" width="5.7109375" customWidth="1"/>
    <col min="13584" max="13584" width="13.85546875" customWidth="1"/>
    <col min="13585" max="13585" width="11.7109375" customWidth="1"/>
    <col min="13586" max="13586" width="11.85546875" customWidth="1"/>
    <col min="13587" max="13587" width="16.5703125" customWidth="1"/>
    <col min="13825" max="13825" width="43" customWidth="1"/>
    <col min="13826" max="13826" width="29.140625" customWidth="1"/>
    <col min="13827" max="13827" width="29.42578125" customWidth="1"/>
    <col min="13828" max="13839" width="5.7109375" customWidth="1"/>
    <col min="13840" max="13840" width="13.85546875" customWidth="1"/>
    <col min="13841" max="13841" width="11.7109375" customWidth="1"/>
    <col min="13842" max="13842" width="11.85546875" customWidth="1"/>
    <col min="13843" max="13843" width="16.5703125" customWidth="1"/>
    <col min="14081" max="14081" width="43" customWidth="1"/>
    <col min="14082" max="14082" width="29.140625" customWidth="1"/>
    <col min="14083" max="14083" width="29.42578125" customWidth="1"/>
    <col min="14084" max="14095" width="5.7109375" customWidth="1"/>
    <col min="14096" max="14096" width="13.85546875" customWidth="1"/>
    <col min="14097" max="14097" width="11.7109375" customWidth="1"/>
    <col min="14098" max="14098" width="11.85546875" customWidth="1"/>
    <col min="14099" max="14099" width="16.5703125" customWidth="1"/>
    <col min="14337" max="14337" width="43" customWidth="1"/>
    <col min="14338" max="14338" width="29.140625" customWidth="1"/>
    <col min="14339" max="14339" width="29.42578125" customWidth="1"/>
    <col min="14340" max="14351" width="5.7109375" customWidth="1"/>
    <col min="14352" max="14352" width="13.85546875" customWidth="1"/>
    <col min="14353" max="14353" width="11.7109375" customWidth="1"/>
    <col min="14354" max="14354" width="11.85546875" customWidth="1"/>
    <col min="14355" max="14355" width="16.5703125" customWidth="1"/>
    <col min="14593" max="14593" width="43" customWidth="1"/>
    <col min="14594" max="14594" width="29.140625" customWidth="1"/>
    <col min="14595" max="14595" width="29.42578125" customWidth="1"/>
    <col min="14596" max="14607" width="5.7109375" customWidth="1"/>
    <col min="14608" max="14608" width="13.85546875" customWidth="1"/>
    <col min="14609" max="14609" width="11.7109375" customWidth="1"/>
    <col min="14610" max="14610" width="11.85546875" customWidth="1"/>
    <col min="14611" max="14611" width="16.5703125" customWidth="1"/>
    <col min="14849" max="14849" width="43" customWidth="1"/>
    <col min="14850" max="14850" width="29.140625" customWidth="1"/>
    <col min="14851" max="14851" width="29.42578125" customWidth="1"/>
    <col min="14852" max="14863" width="5.7109375" customWidth="1"/>
    <col min="14864" max="14864" width="13.85546875" customWidth="1"/>
    <col min="14865" max="14865" width="11.7109375" customWidth="1"/>
    <col min="14866" max="14866" width="11.85546875" customWidth="1"/>
    <col min="14867" max="14867" width="16.5703125" customWidth="1"/>
    <col min="15105" max="15105" width="43" customWidth="1"/>
    <col min="15106" max="15106" width="29.140625" customWidth="1"/>
    <col min="15107" max="15107" width="29.42578125" customWidth="1"/>
    <col min="15108" max="15119" width="5.7109375" customWidth="1"/>
    <col min="15120" max="15120" width="13.85546875" customWidth="1"/>
    <col min="15121" max="15121" width="11.7109375" customWidth="1"/>
    <col min="15122" max="15122" width="11.85546875" customWidth="1"/>
    <col min="15123" max="15123" width="16.5703125" customWidth="1"/>
    <col min="15361" max="15361" width="43" customWidth="1"/>
    <col min="15362" max="15362" width="29.140625" customWidth="1"/>
    <col min="15363" max="15363" width="29.42578125" customWidth="1"/>
    <col min="15364" max="15375" width="5.7109375" customWidth="1"/>
    <col min="15376" max="15376" width="13.85546875" customWidth="1"/>
    <col min="15377" max="15377" width="11.7109375" customWidth="1"/>
    <col min="15378" max="15378" width="11.85546875" customWidth="1"/>
    <col min="15379" max="15379" width="16.5703125" customWidth="1"/>
    <col min="15617" max="15617" width="43" customWidth="1"/>
    <col min="15618" max="15618" width="29.140625" customWidth="1"/>
    <col min="15619" max="15619" width="29.42578125" customWidth="1"/>
    <col min="15620" max="15631" width="5.7109375" customWidth="1"/>
    <col min="15632" max="15632" width="13.85546875" customWidth="1"/>
    <col min="15633" max="15633" width="11.7109375" customWidth="1"/>
    <col min="15634" max="15634" width="11.85546875" customWidth="1"/>
    <col min="15635" max="15635" width="16.5703125" customWidth="1"/>
    <col min="15873" max="15873" width="43" customWidth="1"/>
    <col min="15874" max="15874" width="29.140625" customWidth="1"/>
    <col min="15875" max="15875" width="29.42578125" customWidth="1"/>
    <col min="15876" max="15887" width="5.7109375" customWidth="1"/>
    <col min="15888" max="15888" width="13.85546875" customWidth="1"/>
    <col min="15889" max="15889" width="11.7109375" customWidth="1"/>
    <col min="15890" max="15890" width="11.85546875" customWidth="1"/>
    <col min="15891" max="15891" width="16.5703125" customWidth="1"/>
    <col min="16129" max="16129" width="43" customWidth="1"/>
    <col min="16130" max="16130" width="29.140625" customWidth="1"/>
    <col min="16131" max="16131" width="29.42578125" customWidth="1"/>
    <col min="16132" max="16143" width="5.7109375" customWidth="1"/>
    <col min="16144" max="16144" width="13.85546875" customWidth="1"/>
    <col min="16145" max="16145" width="11.7109375" customWidth="1"/>
    <col min="16146" max="16146" width="11.85546875" customWidth="1"/>
    <col min="16147" max="16147" width="16.5703125" customWidth="1"/>
  </cols>
  <sheetData>
    <row r="2" spans="1:19" ht="33">
      <c r="A2" s="837" t="s">
        <v>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</row>
    <row r="3" spans="1:19" ht="19.5" customHeight="1">
      <c r="A3" s="844" t="s">
        <v>141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</row>
    <row r="4" spans="1:19" ht="20.25">
      <c r="A4" s="845" t="s">
        <v>30</v>
      </c>
      <c r="B4" s="845"/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</row>
    <row r="5" spans="1:19" s="5" customFormat="1" ht="19.5" customHeight="1">
      <c r="A5" s="846" t="s">
        <v>997</v>
      </c>
      <c r="B5" s="846"/>
      <c r="C5" s="846"/>
      <c r="D5" s="604"/>
      <c r="E5" s="604"/>
      <c r="F5" s="604"/>
      <c r="G5" s="604"/>
      <c r="H5" s="604"/>
      <c r="I5" s="846"/>
      <c r="J5" s="846"/>
      <c r="K5" s="846"/>
      <c r="L5" s="604"/>
      <c r="M5" s="604"/>
      <c r="N5" s="604"/>
      <c r="O5" s="604"/>
      <c r="P5" s="604"/>
      <c r="Q5" s="846"/>
      <c r="R5" s="846"/>
      <c r="S5" s="846"/>
    </row>
    <row r="6" spans="1:19" s="5" customFormat="1" ht="17.25" customHeight="1">
      <c r="A6" s="605" t="s">
        <v>27</v>
      </c>
      <c r="B6" s="605"/>
      <c r="C6" s="605"/>
      <c r="D6" s="606"/>
      <c r="E6" s="606"/>
      <c r="F6" s="606"/>
      <c r="G6" s="606"/>
      <c r="H6" s="607"/>
      <c r="I6" s="605"/>
      <c r="J6" s="605"/>
      <c r="K6" s="605"/>
      <c r="L6" s="606"/>
      <c r="M6" s="606"/>
      <c r="N6" s="606"/>
      <c r="O6" s="606"/>
      <c r="P6" s="607"/>
      <c r="Q6" s="605"/>
      <c r="R6" s="605"/>
      <c r="S6" s="605"/>
    </row>
    <row r="7" spans="1:19" s="5" customFormat="1" ht="17.25" customHeight="1">
      <c r="A7" s="605" t="s">
        <v>1</v>
      </c>
      <c r="B7" s="608"/>
      <c r="C7" s="609"/>
      <c r="D7" s="606"/>
      <c r="E7" s="606"/>
      <c r="F7" s="606"/>
      <c r="G7" s="606"/>
      <c r="H7" s="606"/>
      <c r="I7" s="605"/>
      <c r="J7" s="608"/>
      <c r="K7" s="609"/>
      <c r="L7" s="606"/>
      <c r="M7" s="606"/>
      <c r="N7" s="606"/>
      <c r="O7" s="606"/>
      <c r="P7" s="606"/>
      <c r="Q7" s="605"/>
      <c r="R7" s="608"/>
      <c r="S7" s="609"/>
    </row>
    <row r="8" spans="1:19" s="5" customFormat="1" ht="17.25" customHeight="1">
      <c r="A8" s="608" t="s">
        <v>1127</v>
      </c>
      <c r="B8" s="608"/>
      <c r="C8" s="609"/>
      <c r="D8" s="606"/>
      <c r="E8" s="606"/>
      <c r="F8" s="606"/>
      <c r="G8" s="606"/>
      <c r="H8" s="610"/>
      <c r="I8" s="608"/>
      <c r="J8" s="608"/>
      <c r="K8" s="609"/>
      <c r="L8" s="606"/>
      <c r="M8" s="606"/>
      <c r="N8" s="606"/>
      <c r="O8" s="606"/>
      <c r="P8" s="610"/>
      <c r="Q8" s="608"/>
      <c r="R8" s="608"/>
      <c r="S8" s="609"/>
    </row>
    <row r="9" spans="1:19" s="5" customFormat="1" ht="17.25" customHeight="1">
      <c r="A9" s="608" t="s">
        <v>1128</v>
      </c>
      <c r="B9" s="608"/>
      <c r="C9" s="609"/>
      <c r="D9" s="604"/>
      <c r="E9" s="604"/>
      <c r="F9" s="604"/>
      <c r="G9" s="604"/>
      <c r="H9" s="604"/>
      <c r="I9" s="608"/>
      <c r="J9" s="608"/>
      <c r="K9" s="609"/>
      <c r="L9" s="604"/>
      <c r="M9" s="604"/>
      <c r="N9" s="604"/>
      <c r="O9" s="604"/>
      <c r="P9" s="604"/>
      <c r="Q9" s="608"/>
      <c r="R9" s="608"/>
      <c r="S9" s="609"/>
    </row>
    <row r="10" spans="1:19" s="194" customFormat="1" ht="10.5" hidden="1" customHeight="1">
      <c r="A10" s="876"/>
      <c r="B10" s="876"/>
      <c r="C10" s="876"/>
      <c r="D10" s="604"/>
      <c r="E10" s="604"/>
      <c r="F10" s="604"/>
      <c r="G10" s="604"/>
      <c r="H10" s="604"/>
      <c r="I10" s="876"/>
      <c r="J10" s="876"/>
      <c r="K10" s="876"/>
      <c r="L10" s="604"/>
      <c r="M10" s="604"/>
      <c r="N10" s="604"/>
      <c r="O10" s="604"/>
      <c r="P10" s="604"/>
      <c r="Q10" s="876"/>
      <c r="R10" s="876"/>
      <c r="S10" s="876"/>
    </row>
    <row r="11" spans="1:19" s="194" customFormat="1" ht="20.25" customHeight="1">
      <c r="A11" s="605" t="s">
        <v>185</v>
      </c>
      <c r="B11" s="605"/>
      <c r="C11" s="605"/>
      <c r="D11" s="606"/>
      <c r="E11" s="606"/>
      <c r="F11" s="606"/>
      <c r="G11" s="606"/>
      <c r="H11" s="607"/>
      <c r="I11" s="605"/>
      <c r="J11" s="605"/>
      <c r="K11" s="605"/>
      <c r="L11" s="606"/>
      <c r="M11" s="606"/>
      <c r="N11" s="606"/>
      <c r="O11" s="606"/>
      <c r="P11" s="607"/>
      <c r="Q11" s="605"/>
      <c r="R11" s="605"/>
      <c r="S11" s="605"/>
    </row>
    <row r="12" spans="1:19" s="194" customFormat="1" ht="30.75" customHeight="1">
      <c r="A12" s="846" t="s">
        <v>184</v>
      </c>
      <c r="B12" s="846"/>
      <c r="C12" s="846"/>
      <c r="D12" s="604"/>
      <c r="E12" s="604"/>
      <c r="F12" s="604"/>
      <c r="G12" s="604"/>
      <c r="H12" s="604"/>
      <c r="I12" s="846"/>
      <c r="J12" s="846"/>
      <c r="K12" s="846"/>
      <c r="L12" s="604"/>
      <c r="M12" s="604"/>
      <c r="N12" s="604"/>
      <c r="O12" s="604"/>
      <c r="P12" s="604"/>
      <c r="Q12" s="846"/>
      <c r="R12" s="846"/>
      <c r="S12" s="846"/>
    </row>
    <row r="13" spans="1:19" ht="15" customHeight="1">
      <c r="A13" s="835" t="s">
        <v>454</v>
      </c>
      <c r="B13" s="835" t="s">
        <v>3</v>
      </c>
      <c r="C13" s="835" t="s">
        <v>4</v>
      </c>
      <c r="D13" s="847" t="s">
        <v>5</v>
      </c>
      <c r="E13" s="848"/>
      <c r="F13" s="849"/>
      <c r="G13" s="834" t="s">
        <v>6</v>
      </c>
      <c r="H13" s="834"/>
      <c r="I13" s="834"/>
      <c r="J13" s="834" t="s">
        <v>7</v>
      </c>
      <c r="K13" s="834"/>
      <c r="L13" s="834"/>
      <c r="M13" s="834" t="s">
        <v>8</v>
      </c>
      <c r="N13" s="834"/>
      <c r="O13" s="834"/>
      <c r="P13" s="834" t="s">
        <v>9</v>
      </c>
      <c r="Q13" s="834"/>
      <c r="R13" s="834"/>
      <c r="S13" s="835" t="s">
        <v>10</v>
      </c>
    </row>
    <row r="14" spans="1:19" s="288" customFormat="1" ht="29.25" customHeight="1">
      <c r="A14" s="836"/>
      <c r="B14" s="836"/>
      <c r="C14" s="836"/>
      <c r="D14" s="196" t="s">
        <v>11</v>
      </c>
      <c r="E14" s="196" t="s">
        <v>12</v>
      </c>
      <c r="F14" s="196" t="s">
        <v>13</v>
      </c>
      <c r="G14" s="196" t="s">
        <v>14</v>
      </c>
      <c r="H14" s="196" t="s">
        <v>15</v>
      </c>
      <c r="I14" s="196" t="s">
        <v>16</v>
      </c>
      <c r="J14" s="196" t="s">
        <v>17</v>
      </c>
      <c r="K14" s="196" t="s">
        <v>18</v>
      </c>
      <c r="L14" s="196" t="s">
        <v>19</v>
      </c>
      <c r="M14" s="196" t="s">
        <v>20</v>
      </c>
      <c r="N14" s="196" t="s">
        <v>21</v>
      </c>
      <c r="O14" s="196" t="s">
        <v>22</v>
      </c>
      <c r="P14" s="196" t="s">
        <v>23</v>
      </c>
      <c r="Q14" s="196" t="s">
        <v>24</v>
      </c>
      <c r="R14" s="196" t="s">
        <v>25</v>
      </c>
      <c r="S14" s="836"/>
    </row>
    <row r="15" spans="1:19" s="194" customFormat="1" ht="58.5" customHeight="1">
      <c r="A15" s="218" t="s">
        <v>1047</v>
      </c>
      <c r="B15" s="218" t="s">
        <v>998</v>
      </c>
      <c r="C15" s="218" t="s">
        <v>999</v>
      </c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219">
        <f>SUM(P16:P40)</f>
        <v>948100</v>
      </c>
      <c r="Q15" s="218"/>
      <c r="R15" s="218"/>
      <c r="S15" s="218" t="s">
        <v>1000</v>
      </c>
    </row>
    <row r="16" spans="1:19" s="194" customFormat="1" ht="54" customHeight="1">
      <c r="A16" s="228" t="s">
        <v>1855</v>
      </c>
      <c r="B16" s="230" t="s">
        <v>1045</v>
      </c>
      <c r="C16" s="228" t="s">
        <v>1001</v>
      </c>
      <c r="D16" s="646">
        <v>4</v>
      </c>
      <c r="E16" s="646">
        <v>4</v>
      </c>
      <c r="F16" s="646">
        <v>4</v>
      </c>
      <c r="G16" s="646">
        <v>4</v>
      </c>
      <c r="H16" s="646">
        <v>4</v>
      </c>
      <c r="I16" s="646">
        <v>4</v>
      </c>
      <c r="J16" s="646">
        <v>4</v>
      </c>
      <c r="K16" s="646">
        <v>4</v>
      </c>
      <c r="L16" s="646">
        <v>4</v>
      </c>
      <c r="M16" s="646">
        <v>4</v>
      </c>
      <c r="N16" s="646">
        <v>4</v>
      </c>
      <c r="O16" s="646">
        <v>4</v>
      </c>
      <c r="P16" s="733"/>
      <c r="Q16" s="733"/>
      <c r="R16" s="733"/>
      <c r="S16" s="734" t="s">
        <v>1002</v>
      </c>
    </row>
    <row r="17" spans="1:19" s="194" customFormat="1" ht="65.25" customHeight="1">
      <c r="A17" s="181" t="s">
        <v>1109</v>
      </c>
      <c r="B17" s="181" t="s">
        <v>1107</v>
      </c>
      <c r="C17" s="735" t="s">
        <v>1046</v>
      </c>
      <c r="D17" s="646">
        <v>6</v>
      </c>
      <c r="E17" s="646">
        <v>6</v>
      </c>
      <c r="F17" s="646">
        <v>6</v>
      </c>
      <c r="G17" s="646">
        <v>6</v>
      </c>
      <c r="H17" s="646">
        <v>6</v>
      </c>
      <c r="I17" s="646">
        <v>6</v>
      </c>
      <c r="J17" s="646">
        <v>6</v>
      </c>
      <c r="K17" s="646">
        <v>6</v>
      </c>
      <c r="L17" s="646">
        <v>6</v>
      </c>
      <c r="M17" s="646">
        <v>6</v>
      </c>
      <c r="N17" s="646">
        <v>6</v>
      </c>
      <c r="O17" s="646">
        <v>6</v>
      </c>
      <c r="P17" s="733"/>
      <c r="Q17" s="736"/>
      <c r="R17" s="736"/>
      <c r="S17" s="737"/>
    </row>
    <row r="18" spans="1:19" s="194" customFormat="1" ht="90.75" customHeight="1">
      <c r="A18" s="181" t="s">
        <v>1095</v>
      </c>
      <c r="B18" s="181" t="s">
        <v>1094</v>
      </c>
      <c r="C18" s="735" t="s">
        <v>1093</v>
      </c>
      <c r="D18" s="646">
        <v>2</v>
      </c>
      <c r="E18" s="646">
        <v>2</v>
      </c>
      <c r="F18" s="646">
        <v>2</v>
      </c>
      <c r="G18" s="646">
        <v>2</v>
      </c>
      <c r="H18" s="646">
        <v>2</v>
      </c>
      <c r="I18" s="646">
        <v>2</v>
      </c>
      <c r="J18" s="646">
        <v>2</v>
      </c>
      <c r="K18" s="646">
        <v>2</v>
      </c>
      <c r="L18" s="646">
        <v>2</v>
      </c>
      <c r="M18" s="646">
        <v>2</v>
      </c>
      <c r="N18" s="646">
        <v>2</v>
      </c>
      <c r="O18" s="646">
        <v>2</v>
      </c>
      <c r="P18" s="733"/>
      <c r="Q18" s="736"/>
      <c r="R18" s="736"/>
      <c r="S18" s="737"/>
    </row>
    <row r="19" spans="1:19" s="194" customFormat="1" ht="50.25" customHeight="1">
      <c r="A19" s="96" t="s">
        <v>1108</v>
      </c>
      <c r="B19" s="306" t="s">
        <v>1003</v>
      </c>
      <c r="C19" s="96" t="s">
        <v>1111</v>
      </c>
      <c r="D19" s="738"/>
      <c r="E19" s="738"/>
      <c r="F19" s="646">
        <v>1</v>
      </c>
      <c r="G19" s="738"/>
      <c r="H19" s="93"/>
      <c r="I19" s="93"/>
      <c r="J19" s="93"/>
      <c r="K19" s="93"/>
      <c r="L19" s="93"/>
      <c r="M19" s="93"/>
      <c r="N19" s="93"/>
      <c r="O19" s="93"/>
      <c r="P19" s="739"/>
      <c r="Q19" s="736"/>
      <c r="R19" s="736"/>
      <c r="S19" s="734" t="s">
        <v>1004</v>
      </c>
    </row>
    <row r="20" spans="1:19" s="289" customFormat="1" ht="38.25" customHeight="1">
      <c r="A20" s="231" t="s">
        <v>1119</v>
      </c>
      <c r="B20" s="220" t="s">
        <v>1005</v>
      </c>
      <c r="C20" s="740" t="s">
        <v>1006</v>
      </c>
      <c r="D20" s="741"/>
      <c r="E20" s="741"/>
      <c r="F20" s="646">
        <v>22</v>
      </c>
      <c r="G20" s="741"/>
      <c r="H20" s="741"/>
      <c r="I20" s="741"/>
      <c r="J20" s="741"/>
      <c r="K20" s="741"/>
      <c r="L20" s="741"/>
      <c r="M20" s="741"/>
      <c r="N20" s="741"/>
      <c r="O20" s="741"/>
      <c r="P20" s="238"/>
      <c r="Q20" s="733"/>
      <c r="R20" s="733"/>
      <c r="S20" s="734" t="s">
        <v>1007</v>
      </c>
    </row>
    <row r="21" spans="1:19" s="194" customFormat="1" ht="94.5" customHeight="1">
      <c r="A21" s="181" t="s">
        <v>1110</v>
      </c>
      <c r="B21" s="181" t="s">
        <v>1005</v>
      </c>
      <c r="C21" s="181" t="s">
        <v>1008</v>
      </c>
      <c r="D21" s="497"/>
      <c r="E21" s="497"/>
      <c r="F21" s="742"/>
      <c r="G21" s="646">
        <v>15</v>
      </c>
      <c r="H21" s="497"/>
      <c r="I21" s="742"/>
      <c r="J21" s="742"/>
      <c r="K21" s="742"/>
      <c r="L21" s="742"/>
      <c r="M21" s="497"/>
      <c r="N21" s="497"/>
      <c r="O21" s="497"/>
      <c r="P21" s="743"/>
      <c r="Q21" s="743"/>
      <c r="R21" s="733"/>
      <c r="S21" s="734" t="s">
        <v>1009</v>
      </c>
    </row>
    <row r="22" spans="1:19" s="194" customFormat="1" ht="52.5" customHeight="1">
      <c r="A22" s="181" t="s">
        <v>1036</v>
      </c>
      <c r="B22" s="181" t="s">
        <v>1005</v>
      </c>
      <c r="C22" s="181" t="s">
        <v>1008</v>
      </c>
      <c r="D22" s="497"/>
      <c r="E22" s="497"/>
      <c r="F22" s="646">
        <v>8</v>
      </c>
      <c r="G22" s="646">
        <v>7</v>
      </c>
      <c r="H22" s="497"/>
      <c r="I22" s="742"/>
      <c r="J22" s="497"/>
      <c r="K22" s="497"/>
      <c r="L22" s="742"/>
      <c r="M22" s="497"/>
      <c r="N22" s="742"/>
      <c r="O22" s="497"/>
      <c r="P22" s="743"/>
      <c r="Q22" s="743"/>
      <c r="R22" s="733"/>
      <c r="S22" s="734" t="s">
        <v>1010</v>
      </c>
    </row>
    <row r="23" spans="1:19" s="194" customFormat="1" ht="55.5" customHeight="1">
      <c r="A23" s="181" t="s">
        <v>1037</v>
      </c>
      <c r="B23" s="181" t="s">
        <v>1005</v>
      </c>
      <c r="C23" s="181" t="s">
        <v>1048</v>
      </c>
      <c r="D23" s="497"/>
      <c r="E23" s="497"/>
      <c r="F23" s="497"/>
      <c r="G23" s="497"/>
      <c r="H23" s="646">
        <v>3</v>
      </c>
      <c r="I23" s="497"/>
      <c r="J23" s="497"/>
      <c r="K23" s="497"/>
      <c r="L23" s="497"/>
      <c r="M23" s="646">
        <v>3</v>
      </c>
      <c r="N23" s="497"/>
      <c r="O23" s="81"/>
      <c r="P23" s="743"/>
      <c r="Q23" s="743"/>
      <c r="R23" s="733"/>
      <c r="S23" s="734" t="s">
        <v>1011</v>
      </c>
    </row>
    <row r="24" spans="1:19" s="194" customFormat="1" ht="43.5" customHeight="1">
      <c r="A24" s="181" t="s">
        <v>1038</v>
      </c>
      <c r="B24" s="181" t="s">
        <v>1005</v>
      </c>
      <c r="C24" s="181" t="s">
        <v>1049</v>
      </c>
      <c r="D24" s="81"/>
      <c r="E24" s="81"/>
      <c r="F24" s="81"/>
      <c r="G24" s="646">
        <v>1</v>
      </c>
      <c r="H24" s="81"/>
      <c r="I24" s="81"/>
      <c r="J24" s="742"/>
      <c r="K24" s="742"/>
      <c r="L24" s="81"/>
      <c r="M24" s="81"/>
      <c r="N24" s="81"/>
      <c r="O24" s="81"/>
      <c r="P24" s="743">
        <v>80000</v>
      </c>
      <c r="Q24" s="743"/>
      <c r="R24" s="733"/>
      <c r="S24" s="734" t="s">
        <v>1012</v>
      </c>
    </row>
    <row r="25" spans="1:19" s="194" customFormat="1" ht="70.5" customHeight="1">
      <c r="A25" s="181" t="s">
        <v>1039</v>
      </c>
      <c r="B25" s="181" t="s">
        <v>1005</v>
      </c>
      <c r="C25" s="181" t="s">
        <v>1013</v>
      </c>
      <c r="D25" s="497"/>
      <c r="E25" s="497"/>
      <c r="F25" s="646">
        <v>8</v>
      </c>
      <c r="G25" s="742"/>
      <c r="H25" s="497"/>
      <c r="I25" s="646">
        <v>8</v>
      </c>
      <c r="J25" s="497"/>
      <c r="K25" s="497"/>
      <c r="L25" s="646">
        <v>8</v>
      </c>
      <c r="M25" s="742"/>
      <c r="N25" s="742"/>
      <c r="O25" s="497"/>
      <c r="P25" s="743"/>
      <c r="Q25" s="743"/>
      <c r="R25" s="733"/>
      <c r="S25" s="734" t="s">
        <v>1010</v>
      </c>
    </row>
    <row r="26" spans="1:19" s="194" customFormat="1" ht="117" customHeight="1">
      <c r="A26" s="181" t="s">
        <v>1096</v>
      </c>
      <c r="B26" s="181" t="s">
        <v>1005</v>
      </c>
      <c r="C26" s="181" t="s">
        <v>1097</v>
      </c>
      <c r="D26" s="497"/>
      <c r="E26" s="497"/>
      <c r="F26" s="742"/>
      <c r="G26" s="646">
        <v>3</v>
      </c>
      <c r="H26" s="497"/>
      <c r="I26" s="742"/>
      <c r="J26" s="497"/>
      <c r="K26" s="646">
        <v>3</v>
      </c>
      <c r="L26" s="742"/>
      <c r="M26" s="497"/>
      <c r="N26" s="742"/>
      <c r="O26" s="81"/>
      <c r="P26" s="743">
        <v>240000</v>
      </c>
      <c r="Q26" s="743"/>
      <c r="R26" s="733"/>
      <c r="S26" s="734" t="s">
        <v>1014</v>
      </c>
    </row>
    <row r="27" spans="1:19" s="194" customFormat="1" ht="37.5" customHeight="1">
      <c r="A27" s="181" t="s">
        <v>1040</v>
      </c>
      <c r="B27" s="181" t="s">
        <v>1015</v>
      </c>
      <c r="C27" s="181" t="s">
        <v>1112</v>
      </c>
      <c r="D27" s="81"/>
      <c r="E27" s="81"/>
      <c r="F27" s="81"/>
      <c r="G27" s="81"/>
      <c r="H27" s="81"/>
      <c r="I27" s="646">
        <v>13</v>
      </c>
      <c r="J27" s="742"/>
      <c r="K27" s="81"/>
      <c r="L27" s="81"/>
      <c r="M27" s="81"/>
      <c r="N27" s="81"/>
      <c r="O27" s="81"/>
      <c r="P27" s="743"/>
      <c r="Q27" s="743"/>
      <c r="R27" s="733"/>
      <c r="S27" s="734" t="s">
        <v>1009</v>
      </c>
    </row>
    <row r="28" spans="1:19" s="194" customFormat="1" ht="42" customHeight="1">
      <c r="A28" s="181" t="s">
        <v>1050</v>
      </c>
      <c r="B28" s="181" t="s">
        <v>1005</v>
      </c>
      <c r="C28" s="181" t="s">
        <v>1113</v>
      </c>
      <c r="D28" s="81"/>
      <c r="E28" s="81"/>
      <c r="F28" s="81"/>
      <c r="G28" s="742"/>
      <c r="H28" s="646">
        <v>2</v>
      </c>
      <c r="I28" s="81"/>
      <c r="J28" s="81"/>
      <c r="K28" s="81"/>
      <c r="L28" s="81"/>
      <c r="M28" s="81"/>
      <c r="N28" s="81"/>
      <c r="O28" s="81"/>
      <c r="P28" s="743">
        <v>60000</v>
      </c>
      <c r="Q28" s="743"/>
      <c r="R28" s="733"/>
      <c r="S28" s="734" t="s">
        <v>1016</v>
      </c>
    </row>
    <row r="29" spans="1:19" s="194" customFormat="1" ht="35.25" customHeight="1">
      <c r="A29" s="545" t="s">
        <v>1118</v>
      </c>
      <c r="B29" s="545" t="s">
        <v>1017</v>
      </c>
      <c r="C29" s="181"/>
      <c r="D29" s="744"/>
      <c r="E29" s="81"/>
      <c r="F29" s="81"/>
      <c r="G29" s="742"/>
      <c r="H29" s="646"/>
      <c r="I29" s="81"/>
      <c r="J29" s="81"/>
      <c r="K29" s="81"/>
      <c r="L29" s="81"/>
      <c r="M29" s="81"/>
      <c r="N29" s="81"/>
      <c r="O29" s="81"/>
      <c r="P29" s="743"/>
      <c r="Q29" s="743"/>
      <c r="R29" s="733"/>
      <c r="S29" s="734"/>
    </row>
    <row r="30" spans="1:19" s="194" customFormat="1" ht="51" customHeight="1">
      <c r="A30" s="181" t="s">
        <v>1041</v>
      </c>
      <c r="B30" s="181" t="s">
        <v>1018</v>
      </c>
      <c r="C30" s="181" t="s">
        <v>1098</v>
      </c>
      <c r="D30" s="646">
        <v>6</v>
      </c>
      <c r="E30" s="81"/>
      <c r="F30" s="81"/>
      <c r="G30" s="742"/>
      <c r="H30" s="742"/>
      <c r="I30" s="81"/>
      <c r="J30" s="81"/>
      <c r="K30" s="81"/>
      <c r="L30" s="81"/>
      <c r="M30" s="81"/>
      <c r="N30" s="81"/>
      <c r="O30" s="81"/>
      <c r="P30" s="743">
        <v>70000</v>
      </c>
      <c r="Q30" s="743"/>
      <c r="R30" s="743"/>
      <c r="S30" s="737"/>
    </row>
    <row r="31" spans="1:19" s="194" customFormat="1" ht="45.75" customHeight="1">
      <c r="A31" s="181" t="s">
        <v>1099</v>
      </c>
      <c r="B31" s="181" t="s">
        <v>1018</v>
      </c>
      <c r="C31" s="181" t="s">
        <v>1051</v>
      </c>
      <c r="D31" s="646">
        <v>1</v>
      </c>
      <c r="E31" s="81"/>
      <c r="F31" s="81"/>
      <c r="G31" s="742"/>
      <c r="H31" s="742"/>
      <c r="I31" s="81"/>
      <c r="J31" s="81"/>
      <c r="K31" s="81"/>
      <c r="L31" s="81"/>
      <c r="M31" s="81"/>
      <c r="N31" s="81"/>
      <c r="O31" s="81"/>
      <c r="P31" s="743">
        <v>35000</v>
      </c>
      <c r="Q31" s="743"/>
      <c r="R31" s="743"/>
      <c r="S31" s="737"/>
    </row>
    <row r="32" spans="1:19" s="289" customFormat="1" ht="60.75" customHeight="1">
      <c r="A32" s="231" t="s">
        <v>1117</v>
      </c>
      <c r="B32" s="745" t="s">
        <v>1019</v>
      </c>
      <c r="C32" s="306" t="s">
        <v>1020</v>
      </c>
      <c r="D32" s="741"/>
      <c r="E32" s="741"/>
      <c r="F32" s="741"/>
      <c r="G32" s="741"/>
      <c r="H32" s="741"/>
      <c r="I32" s="741"/>
      <c r="J32" s="741"/>
      <c r="K32" s="746"/>
      <c r="L32" s="741"/>
      <c r="M32" s="741"/>
      <c r="N32" s="741"/>
      <c r="O32" s="741"/>
      <c r="P32" s="747"/>
      <c r="Q32" s="238"/>
      <c r="R32" s="238"/>
      <c r="S32" s="734" t="s">
        <v>1021</v>
      </c>
    </row>
    <row r="33" spans="1:138" s="194" customFormat="1" ht="72.75" customHeight="1">
      <c r="A33" s="220" t="s">
        <v>1100</v>
      </c>
      <c r="B33" s="220" t="s">
        <v>1022</v>
      </c>
      <c r="C33" s="748" t="s">
        <v>1102</v>
      </c>
      <c r="D33" s="239"/>
      <c r="E33" s="646">
        <v>16</v>
      </c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743">
        <v>250000</v>
      </c>
      <c r="Q33" s="733"/>
      <c r="R33" s="733"/>
      <c r="S33" s="734" t="s">
        <v>1023</v>
      </c>
    </row>
    <row r="34" spans="1:138" s="194" customFormat="1" ht="43.5" customHeight="1">
      <c r="A34" s="220" t="s">
        <v>1043</v>
      </c>
      <c r="B34" s="220" t="s">
        <v>1024</v>
      </c>
      <c r="C34" s="748" t="s">
        <v>1025</v>
      </c>
      <c r="D34" s="239"/>
      <c r="E34" s="239"/>
      <c r="F34" s="646">
        <v>15</v>
      </c>
      <c r="G34" s="239"/>
      <c r="H34" s="742"/>
      <c r="I34" s="239"/>
      <c r="J34" s="239"/>
      <c r="K34" s="239"/>
      <c r="L34" s="239"/>
      <c r="M34" s="239"/>
      <c r="N34" s="239"/>
      <c r="O34" s="239"/>
      <c r="P34" s="733">
        <v>37500</v>
      </c>
      <c r="Q34" s="733"/>
      <c r="R34" s="733"/>
      <c r="S34" s="734" t="s">
        <v>1026</v>
      </c>
    </row>
    <row r="35" spans="1:138" s="194" customFormat="1" ht="54" customHeight="1">
      <c r="A35" s="220" t="s">
        <v>1042</v>
      </c>
      <c r="B35" s="220" t="s">
        <v>1027</v>
      </c>
      <c r="C35" s="748" t="s">
        <v>1052</v>
      </c>
      <c r="D35" s="646">
        <v>7</v>
      </c>
      <c r="E35" s="239"/>
      <c r="F35" s="239"/>
      <c r="G35" s="239"/>
      <c r="H35" s="742"/>
      <c r="I35" s="239"/>
      <c r="J35" s="61"/>
      <c r="K35" s="239"/>
      <c r="L35" s="239"/>
      <c r="M35" s="239"/>
      <c r="N35" s="239"/>
      <c r="O35" s="239"/>
      <c r="P35" s="733"/>
      <c r="Q35" s="733"/>
      <c r="R35" s="733"/>
      <c r="S35" s="734"/>
    </row>
    <row r="36" spans="1:138" s="290" customFormat="1" ht="47.25" customHeight="1">
      <c r="A36" s="749" t="s">
        <v>1116</v>
      </c>
      <c r="B36" s="750" t="s">
        <v>1053</v>
      </c>
      <c r="C36" s="224" t="s">
        <v>1029</v>
      </c>
      <c r="D36" s="646">
        <v>6</v>
      </c>
      <c r="E36" s="751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752"/>
      <c r="Q36" s="733"/>
      <c r="R36" s="733"/>
      <c r="S36" s="734" t="s">
        <v>1028</v>
      </c>
    </row>
    <row r="37" spans="1:138" s="291" customFormat="1" ht="56.25" customHeight="1">
      <c r="A37" s="231" t="s">
        <v>1044</v>
      </c>
      <c r="B37" s="231" t="s">
        <v>1030</v>
      </c>
      <c r="C37" s="580" t="s">
        <v>1101</v>
      </c>
      <c r="D37" s="741"/>
      <c r="E37" s="741"/>
      <c r="F37" s="646"/>
      <c r="G37" s="741"/>
      <c r="H37" s="741"/>
      <c r="I37" s="741"/>
      <c r="J37" s="741"/>
      <c r="K37" s="741"/>
      <c r="L37" s="741"/>
      <c r="M37" s="741"/>
      <c r="N37" s="741"/>
      <c r="O37" s="741"/>
      <c r="P37" s="238"/>
      <c r="Q37" s="238"/>
      <c r="R37" s="238"/>
      <c r="S37" s="238" t="s">
        <v>1000</v>
      </c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290"/>
      <c r="AX37" s="290"/>
      <c r="AY37" s="290"/>
      <c r="AZ37" s="290"/>
      <c r="BA37" s="290"/>
      <c r="BB37" s="290"/>
      <c r="BC37" s="290"/>
      <c r="BD37" s="290"/>
      <c r="BE37" s="290"/>
      <c r="BF37" s="290"/>
      <c r="BG37" s="290"/>
      <c r="BH37" s="290"/>
      <c r="BI37" s="290"/>
      <c r="BJ37" s="290"/>
      <c r="BK37" s="290"/>
      <c r="BL37" s="290"/>
      <c r="BM37" s="290"/>
      <c r="BN37" s="290"/>
      <c r="BO37" s="290"/>
      <c r="BP37" s="290"/>
      <c r="BQ37" s="290"/>
      <c r="BR37" s="290"/>
      <c r="BS37" s="290"/>
      <c r="BT37" s="290"/>
      <c r="BU37" s="290"/>
      <c r="BV37" s="290"/>
      <c r="BW37" s="290"/>
      <c r="BX37" s="290"/>
      <c r="BY37" s="290"/>
      <c r="BZ37" s="290"/>
      <c r="CA37" s="290"/>
      <c r="CB37" s="290"/>
      <c r="CC37" s="290"/>
      <c r="CD37" s="290"/>
      <c r="CE37" s="290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  <c r="CR37" s="290"/>
      <c r="CS37" s="290"/>
      <c r="CT37" s="290"/>
      <c r="CU37" s="290"/>
      <c r="CV37" s="290"/>
      <c r="CW37" s="290"/>
      <c r="CX37" s="290"/>
      <c r="CY37" s="290"/>
      <c r="CZ37" s="290"/>
      <c r="DA37" s="290"/>
      <c r="DB37" s="290"/>
      <c r="DC37" s="290"/>
      <c r="DD37" s="290"/>
      <c r="DE37" s="290"/>
      <c r="DF37" s="290"/>
      <c r="DG37" s="290"/>
      <c r="DH37" s="290"/>
      <c r="DI37" s="290"/>
      <c r="DJ37" s="290"/>
      <c r="DK37" s="290"/>
      <c r="DL37" s="290"/>
      <c r="DM37" s="290"/>
      <c r="DN37" s="290"/>
      <c r="DO37" s="290"/>
      <c r="DP37" s="290"/>
      <c r="DQ37" s="290"/>
      <c r="DR37" s="290"/>
      <c r="DS37" s="290"/>
      <c r="DT37" s="290"/>
      <c r="DU37" s="290"/>
      <c r="DV37" s="290"/>
      <c r="DW37" s="290"/>
      <c r="DX37" s="290"/>
      <c r="DY37" s="290"/>
      <c r="DZ37" s="290"/>
      <c r="EA37" s="290"/>
      <c r="EB37" s="290"/>
      <c r="EC37" s="290"/>
      <c r="ED37" s="290"/>
      <c r="EE37" s="290"/>
      <c r="EF37" s="290"/>
      <c r="EG37" s="290"/>
      <c r="EH37" s="290"/>
    </row>
    <row r="38" spans="1:138" s="289" customFormat="1" ht="58.5" customHeight="1">
      <c r="A38" s="749" t="s">
        <v>1115</v>
      </c>
      <c r="B38" s="306" t="s">
        <v>1031</v>
      </c>
      <c r="C38" s="306" t="s">
        <v>1104</v>
      </c>
      <c r="D38" s="751"/>
      <c r="E38" s="751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753">
        <v>50000</v>
      </c>
      <c r="Q38" s="754"/>
      <c r="R38" s="754"/>
      <c r="S38" s="734" t="s">
        <v>1032</v>
      </c>
    </row>
    <row r="39" spans="1:138" s="194" customFormat="1" ht="57.75" customHeight="1">
      <c r="A39" s="224" t="s">
        <v>1103</v>
      </c>
      <c r="B39" s="748" t="s">
        <v>1033</v>
      </c>
      <c r="C39" s="748" t="s">
        <v>1105</v>
      </c>
      <c r="D39" s="61"/>
      <c r="E39" s="61"/>
      <c r="F39" s="646">
        <v>12</v>
      </c>
      <c r="G39" s="61"/>
      <c r="H39" s="742"/>
      <c r="I39" s="646">
        <v>12</v>
      </c>
      <c r="J39" s="61"/>
      <c r="K39" s="61"/>
      <c r="L39" s="646">
        <v>12</v>
      </c>
      <c r="M39" s="61"/>
      <c r="N39" s="61"/>
      <c r="O39" s="61"/>
      <c r="P39" s="755">
        <v>125600</v>
      </c>
      <c r="Q39" s="755"/>
      <c r="R39" s="755"/>
      <c r="S39" s="756" t="s">
        <v>1034</v>
      </c>
    </row>
    <row r="40" spans="1:138" s="194" customFormat="1" ht="54.75" customHeight="1" thickBot="1">
      <c r="A40" s="757" t="s">
        <v>1114</v>
      </c>
      <c r="B40" s="748" t="s">
        <v>1035</v>
      </c>
      <c r="C40" s="758" t="s">
        <v>1106</v>
      </c>
      <c r="D40" s="142"/>
      <c r="E40" s="142"/>
      <c r="F40" s="646"/>
      <c r="G40" s="142"/>
      <c r="H40" s="742"/>
      <c r="I40" s="646"/>
      <c r="J40" s="142"/>
      <c r="K40" s="142"/>
      <c r="L40" s="646"/>
      <c r="M40" s="142"/>
      <c r="N40" s="142"/>
      <c r="O40" s="142"/>
      <c r="P40" s="759"/>
      <c r="Q40" s="755"/>
      <c r="R40" s="755"/>
      <c r="S40" s="756"/>
    </row>
    <row r="41" spans="1:138" ht="16.5" thickBot="1">
      <c r="A41" s="195"/>
      <c r="B41" s="195"/>
      <c r="C41" s="939" t="s">
        <v>1717</v>
      </c>
      <c r="D41" s="940"/>
      <c r="E41" s="940"/>
      <c r="F41" s="940"/>
      <c r="G41" s="940"/>
      <c r="H41" s="940"/>
      <c r="I41" s="940"/>
      <c r="J41" s="940"/>
      <c r="K41" s="940"/>
      <c r="L41" s="940"/>
      <c r="M41" s="940"/>
      <c r="N41" s="940"/>
      <c r="O41" s="941"/>
      <c r="P41" s="760">
        <f>P15</f>
        <v>948100</v>
      </c>
      <c r="Q41" s="195"/>
      <c r="R41" s="195"/>
      <c r="S41" s="502"/>
    </row>
    <row r="43" spans="1:138">
      <c r="Q43" s="6"/>
      <c r="S43" s="6"/>
    </row>
    <row r="44" spans="1:138">
      <c r="P44" s="292"/>
    </row>
  </sheetData>
  <mergeCells count="22">
    <mergeCell ref="A13:A14"/>
    <mergeCell ref="B13:B14"/>
    <mergeCell ref="C13:C14"/>
    <mergeCell ref="D13:F13"/>
    <mergeCell ref="G13:I13"/>
    <mergeCell ref="A2:S2"/>
    <mergeCell ref="A3:S3"/>
    <mergeCell ref="A4:S4"/>
    <mergeCell ref="A5:C5"/>
    <mergeCell ref="I5:K5"/>
    <mergeCell ref="Q5:S5"/>
    <mergeCell ref="A10:C10"/>
    <mergeCell ref="I10:K10"/>
    <mergeCell ref="Q10:S10"/>
    <mergeCell ref="A12:C12"/>
    <mergeCell ref="I12:K12"/>
    <mergeCell ref="Q12:S12"/>
    <mergeCell ref="J13:L13"/>
    <mergeCell ref="M13:O13"/>
    <mergeCell ref="P13:R13"/>
    <mergeCell ref="C41:O41"/>
    <mergeCell ref="S13:S1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146"/>
  <sheetViews>
    <sheetView showGridLines="0" topLeftCell="A47" zoomScale="82" zoomScaleNormal="82" workbookViewId="0">
      <selection activeCell="B26" sqref="B26"/>
    </sheetView>
  </sheetViews>
  <sheetFormatPr baseColWidth="10" defaultColWidth="11.42578125" defaultRowHeight="15"/>
  <cols>
    <col min="1" max="1" width="56.140625" customWidth="1"/>
    <col min="2" max="2" width="25.85546875" customWidth="1"/>
    <col min="3" max="3" width="26.85546875" customWidth="1"/>
    <col min="4" max="4" width="8.85546875" customWidth="1"/>
    <col min="5" max="5" width="5.5703125" customWidth="1"/>
    <col min="6" max="6" width="6" customWidth="1"/>
    <col min="7" max="7" width="4.7109375" customWidth="1"/>
    <col min="8" max="8" width="6.140625" customWidth="1"/>
    <col min="9" max="10" width="4.7109375" customWidth="1"/>
    <col min="11" max="11" width="5.28515625" customWidth="1"/>
    <col min="12" max="13" width="4.7109375" customWidth="1"/>
    <col min="14" max="14" width="6.28515625" customWidth="1"/>
    <col min="15" max="15" width="4.7109375" customWidth="1"/>
    <col min="16" max="16" width="20.5703125" style="9" customWidth="1"/>
    <col min="17" max="17" width="13.28515625" customWidth="1"/>
    <col min="18" max="18" width="17.85546875" customWidth="1"/>
    <col min="19" max="19" width="23.5703125" style="7" customWidth="1"/>
  </cols>
  <sheetData>
    <row r="1" spans="1:19" ht="33">
      <c r="A1" s="837" t="s">
        <v>0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24"/>
    </row>
    <row r="2" spans="1:19" ht="20.25">
      <c r="A2" s="844" t="s">
        <v>141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24"/>
    </row>
    <row r="3" spans="1:19" ht="20.25">
      <c r="A3" s="845" t="s">
        <v>30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24"/>
    </row>
    <row r="4" spans="1:19" ht="18.75">
      <c r="A4" s="846" t="s">
        <v>28</v>
      </c>
      <c r="B4" s="846"/>
      <c r="C4" s="846"/>
      <c r="D4" s="604"/>
      <c r="E4" s="604"/>
      <c r="F4" s="604"/>
      <c r="G4" s="604"/>
      <c r="H4" s="604"/>
      <c r="I4" s="846"/>
      <c r="J4" s="846"/>
      <c r="K4" s="846"/>
      <c r="L4" s="846"/>
      <c r="M4" s="846"/>
      <c r="N4" s="846"/>
      <c r="O4" s="604"/>
      <c r="P4" s="604"/>
      <c r="Q4" s="21"/>
      <c r="R4" s="21"/>
      <c r="S4" s="24"/>
    </row>
    <row r="5" spans="1:19" ht="21" customHeight="1">
      <c r="A5" s="605" t="s">
        <v>142</v>
      </c>
      <c r="B5" s="605"/>
      <c r="C5" s="605"/>
      <c r="D5" s="606"/>
      <c r="E5" s="606"/>
      <c r="F5" s="606"/>
      <c r="G5" s="606"/>
      <c r="H5" s="607"/>
      <c r="I5" s="605"/>
      <c r="J5" s="605"/>
      <c r="K5" s="605"/>
      <c r="L5" s="605"/>
      <c r="M5" s="605"/>
      <c r="N5" s="605"/>
      <c r="O5" s="606"/>
      <c r="P5" s="606"/>
      <c r="Q5" s="22"/>
      <c r="R5" s="22"/>
      <c r="S5" s="24"/>
    </row>
    <row r="6" spans="1:19" ht="18.75">
      <c r="A6" s="605" t="s">
        <v>1</v>
      </c>
      <c r="B6" s="608"/>
      <c r="C6" s="609"/>
      <c r="D6" s="606"/>
      <c r="E6" s="606"/>
      <c r="F6" s="606"/>
      <c r="G6" s="606"/>
      <c r="H6" s="606"/>
      <c r="I6" s="605"/>
      <c r="J6" s="608"/>
      <c r="K6" s="609"/>
      <c r="L6" s="605"/>
      <c r="M6" s="608"/>
      <c r="N6" s="609"/>
      <c r="O6" s="606"/>
      <c r="P6" s="606"/>
      <c r="Q6" s="22"/>
      <c r="R6" s="22"/>
      <c r="S6" s="24"/>
    </row>
    <row r="7" spans="1:19" s="5" customFormat="1" ht="18.75">
      <c r="A7" s="608" t="s">
        <v>31</v>
      </c>
      <c r="B7" s="608"/>
      <c r="C7" s="609"/>
      <c r="D7" s="606"/>
      <c r="E7" s="606"/>
      <c r="F7" s="606"/>
      <c r="G7" s="606"/>
      <c r="H7" s="610"/>
      <c r="I7" s="608"/>
      <c r="J7" s="608"/>
      <c r="K7" s="609"/>
      <c r="L7" s="608"/>
      <c r="M7" s="608"/>
      <c r="N7" s="609"/>
      <c r="O7" s="606"/>
      <c r="P7" s="606"/>
      <c r="Q7" s="23"/>
      <c r="R7" s="23"/>
      <c r="S7" s="24"/>
    </row>
    <row r="8" spans="1:19" s="5" customFormat="1" ht="18.75">
      <c r="A8" s="608" t="s">
        <v>187</v>
      </c>
      <c r="B8" s="608"/>
      <c r="C8" s="609"/>
      <c r="D8" s="604"/>
      <c r="E8" s="604"/>
      <c r="F8" s="604"/>
      <c r="G8" s="604"/>
      <c r="H8" s="604"/>
      <c r="I8" s="608"/>
      <c r="J8" s="608"/>
      <c r="K8" s="609"/>
      <c r="L8" s="608"/>
      <c r="M8" s="608"/>
      <c r="N8" s="609"/>
      <c r="O8" s="604"/>
      <c r="P8" s="604"/>
      <c r="Q8" s="23"/>
      <c r="R8" s="23"/>
      <c r="S8" s="24"/>
    </row>
    <row r="9" spans="1:19" s="5" customFormat="1" ht="18.75">
      <c r="A9" s="876" t="s">
        <v>185</v>
      </c>
      <c r="B9" s="876"/>
      <c r="C9" s="876"/>
      <c r="D9" s="604"/>
      <c r="E9" s="604"/>
      <c r="F9" s="604"/>
      <c r="G9" s="604"/>
      <c r="H9" s="604"/>
      <c r="I9" s="876"/>
      <c r="J9" s="876"/>
      <c r="K9" s="876"/>
      <c r="L9" s="876"/>
      <c r="M9" s="876"/>
      <c r="N9" s="876"/>
      <c r="O9" s="604"/>
      <c r="P9" s="604"/>
      <c r="Q9" s="22"/>
      <c r="R9" s="22"/>
      <c r="S9" s="24"/>
    </row>
    <row r="10" spans="1:19" s="5" customFormat="1" ht="26.25" customHeight="1">
      <c r="A10" s="605" t="s">
        <v>184</v>
      </c>
      <c r="B10" s="605"/>
      <c r="C10" s="605"/>
      <c r="D10" s="606"/>
      <c r="E10" s="606"/>
      <c r="F10" s="606"/>
      <c r="G10" s="606"/>
      <c r="H10" s="607"/>
      <c r="I10" s="605"/>
      <c r="J10" s="605"/>
      <c r="K10" s="605"/>
      <c r="L10" s="605"/>
      <c r="M10" s="605"/>
      <c r="N10" s="605"/>
      <c r="O10" s="606"/>
      <c r="P10" s="606"/>
      <c r="Q10" s="22"/>
      <c r="R10" s="22"/>
      <c r="S10" s="24"/>
    </row>
    <row r="11" spans="1:19" ht="15" customHeight="1">
      <c r="A11" s="942" t="s">
        <v>186</v>
      </c>
      <c r="B11" s="942" t="s">
        <v>3</v>
      </c>
      <c r="C11" s="942" t="s">
        <v>4</v>
      </c>
      <c r="D11" s="944" t="s">
        <v>5</v>
      </c>
      <c r="E11" s="945"/>
      <c r="F11" s="946"/>
      <c r="G11" s="947" t="s">
        <v>6</v>
      </c>
      <c r="H11" s="948"/>
      <c r="I11" s="949"/>
      <c r="J11" s="950" t="s">
        <v>7</v>
      </c>
      <c r="K11" s="950"/>
      <c r="L11" s="950"/>
      <c r="M11" s="947" t="s">
        <v>8</v>
      </c>
      <c r="N11" s="948"/>
      <c r="O11" s="949"/>
      <c r="P11" s="947" t="s">
        <v>9</v>
      </c>
      <c r="Q11" s="948"/>
      <c r="R11" s="949"/>
      <c r="S11" s="942" t="s">
        <v>10</v>
      </c>
    </row>
    <row r="12" spans="1:19" ht="30" customHeight="1">
      <c r="A12" s="943"/>
      <c r="B12" s="943"/>
      <c r="C12" s="943"/>
      <c r="D12" s="761" t="s">
        <v>11</v>
      </c>
      <c r="E12" s="761" t="s">
        <v>12</v>
      </c>
      <c r="F12" s="761" t="s">
        <v>13</v>
      </c>
      <c r="G12" s="761" t="s">
        <v>14</v>
      </c>
      <c r="H12" s="761" t="s">
        <v>15</v>
      </c>
      <c r="I12" s="761" t="s">
        <v>16</v>
      </c>
      <c r="J12" s="761" t="s">
        <v>17</v>
      </c>
      <c r="K12" s="761" t="s">
        <v>18</v>
      </c>
      <c r="L12" s="761" t="s">
        <v>19</v>
      </c>
      <c r="M12" s="761" t="s">
        <v>20</v>
      </c>
      <c r="N12" s="761" t="s">
        <v>21</v>
      </c>
      <c r="O12" s="761" t="s">
        <v>22</v>
      </c>
      <c r="P12" s="762" t="s">
        <v>23</v>
      </c>
      <c r="Q12" s="761" t="s">
        <v>24</v>
      </c>
      <c r="R12" s="761" t="s">
        <v>25</v>
      </c>
      <c r="S12" s="943"/>
    </row>
    <row r="13" spans="1:19" ht="54.75" customHeight="1">
      <c r="A13" s="218" t="s">
        <v>188</v>
      </c>
      <c r="B13" s="218" t="s">
        <v>148</v>
      </c>
      <c r="C13" s="218" t="s">
        <v>149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</row>
    <row r="14" spans="1:19" ht="68.25" customHeight="1">
      <c r="A14" s="748" t="s">
        <v>189</v>
      </c>
      <c r="B14" s="140" t="s">
        <v>74</v>
      </c>
      <c r="C14" s="140" t="s">
        <v>73</v>
      </c>
      <c r="D14" s="92"/>
      <c r="E14" s="763">
        <v>60</v>
      </c>
      <c r="F14" s="118"/>
      <c r="G14" s="118"/>
      <c r="H14" s="595"/>
      <c r="I14" s="118"/>
      <c r="J14" s="118"/>
      <c r="K14" s="118"/>
      <c r="L14" s="118"/>
      <c r="M14" s="118"/>
      <c r="N14" s="118"/>
      <c r="O14" s="118"/>
      <c r="P14" s="764">
        <f>+[8]Presupuesto!E9</f>
        <v>735000</v>
      </c>
      <c r="Q14" s="765"/>
      <c r="R14" s="765"/>
      <c r="S14" s="766" t="s">
        <v>55</v>
      </c>
    </row>
    <row r="15" spans="1:19" ht="42" customHeight="1">
      <c r="A15" s="748" t="s">
        <v>190</v>
      </c>
      <c r="B15" s="140" t="s">
        <v>75</v>
      </c>
      <c r="C15" s="140" t="s">
        <v>76</v>
      </c>
      <c r="D15" s="92"/>
      <c r="E15" s="763">
        <v>2</v>
      </c>
      <c r="F15" s="118"/>
      <c r="G15" s="766"/>
      <c r="H15" s="118"/>
      <c r="I15" s="118"/>
      <c r="J15" s="118"/>
      <c r="K15" s="118"/>
      <c r="L15" s="118"/>
      <c r="M15" s="118"/>
      <c r="N15" s="118"/>
      <c r="O15" s="118"/>
      <c r="P15" s="764"/>
      <c r="Q15" s="765"/>
      <c r="R15" s="765"/>
      <c r="S15" s="766" t="s">
        <v>50</v>
      </c>
    </row>
    <row r="16" spans="1:19" ht="51" customHeight="1">
      <c r="A16" s="306" t="s">
        <v>194</v>
      </c>
      <c r="B16" s="140" t="s">
        <v>163</v>
      </c>
      <c r="C16" s="767" t="s">
        <v>94</v>
      </c>
      <c r="D16" s="92"/>
      <c r="E16" s="763">
        <v>1</v>
      </c>
      <c r="F16" s="766"/>
      <c r="G16" s="766"/>
      <c r="H16" s="240"/>
      <c r="I16" s="240"/>
      <c r="J16" s="240"/>
      <c r="K16" s="240"/>
      <c r="L16" s="240"/>
      <c r="M16" s="240"/>
      <c r="N16" s="240"/>
      <c r="O16" s="240"/>
      <c r="P16" s="764">
        <v>300000</v>
      </c>
      <c r="Q16" s="765"/>
      <c r="R16" s="765"/>
      <c r="S16" s="766" t="s">
        <v>55</v>
      </c>
    </row>
    <row r="17" spans="1:19" ht="63.75" customHeight="1">
      <c r="A17" s="140" t="s">
        <v>195</v>
      </c>
      <c r="B17" s="580" t="s">
        <v>196</v>
      </c>
      <c r="C17" s="767" t="s">
        <v>52</v>
      </c>
      <c r="D17" s="768">
        <v>100</v>
      </c>
      <c r="E17" s="768">
        <v>100</v>
      </c>
      <c r="F17" s="768">
        <v>100</v>
      </c>
      <c r="G17" s="768">
        <v>100</v>
      </c>
      <c r="H17" s="768">
        <v>100</v>
      </c>
      <c r="I17" s="768">
        <v>100</v>
      </c>
      <c r="J17" s="768">
        <v>100</v>
      </c>
      <c r="K17" s="768">
        <v>100</v>
      </c>
      <c r="L17" s="768">
        <v>100</v>
      </c>
      <c r="M17" s="768">
        <v>100</v>
      </c>
      <c r="N17" s="768">
        <v>100</v>
      </c>
      <c r="O17" s="768">
        <v>100</v>
      </c>
      <c r="P17" s="765"/>
      <c r="Q17" s="765"/>
      <c r="R17" s="765"/>
      <c r="S17" s="766" t="s">
        <v>50</v>
      </c>
    </row>
    <row r="18" spans="1:19" ht="72.75" customHeight="1">
      <c r="A18" s="140" t="s">
        <v>191</v>
      </c>
      <c r="B18" s="580" t="s">
        <v>77</v>
      </c>
      <c r="C18" s="767" t="s">
        <v>53</v>
      </c>
      <c r="D18" s="768">
        <v>73</v>
      </c>
      <c r="E18" s="768">
        <v>73</v>
      </c>
      <c r="F18" s="768">
        <v>73</v>
      </c>
      <c r="G18" s="768">
        <v>73</v>
      </c>
      <c r="H18" s="768">
        <v>73</v>
      </c>
      <c r="I18" s="768">
        <v>73</v>
      </c>
      <c r="J18" s="768">
        <v>73</v>
      </c>
      <c r="K18" s="768">
        <v>73</v>
      </c>
      <c r="L18" s="768">
        <v>73</v>
      </c>
      <c r="M18" s="768">
        <v>73</v>
      </c>
      <c r="N18" s="768">
        <v>73</v>
      </c>
      <c r="O18" s="768">
        <v>73</v>
      </c>
      <c r="P18" s="765"/>
      <c r="Q18" s="765"/>
      <c r="R18" s="765"/>
      <c r="S18" s="766" t="s">
        <v>50</v>
      </c>
    </row>
    <row r="19" spans="1:19" ht="51" customHeight="1">
      <c r="A19" s="140" t="s">
        <v>197</v>
      </c>
      <c r="B19" s="140" t="s">
        <v>78</v>
      </c>
      <c r="C19" s="140" t="s">
        <v>54</v>
      </c>
      <c r="D19" s="768">
        <v>100</v>
      </c>
      <c r="E19" s="768">
        <v>100</v>
      </c>
      <c r="F19" s="768">
        <v>100</v>
      </c>
      <c r="G19" s="768">
        <v>100</v>
      </c>
      <c r="H19" s="768">
        <v>100</v>
      </c>
      <c r="I19" s="768">
        <v>100</v>
      </c>
      <c r="J19" s="768">
        <v>100</v>
      </c>
      <c r="K19" s="768">
        <v>100</v>
      </c>
      <c r="L19" s="768">
        <v>100</v>
      </c>
      <c r="M19" s="768">
        <v>100</v>
      </c>
      <c r="N19" s="768">
        <v>100</v>
      </c>
      <c r="O19" s="768">
        <v>100</v>
      </c>
      <c r="P19" s="765"/>
      <c r="Q19" s="765"/>
      <c r="R19" s="765"/>
      <c r="S19" s="766" t="s">
        <v>50</v>
      </c>
    </row>
    <row r="20" spans="1:19" ht="51.75">
      <c r="A20" s="769" t="s">
        <v>192</v>
      </c>
      <c r="B20" s="769" t="s">
        <v>79</v>
      </c>
      <c r="C20" s="769" t="s">
        <v>69</v>
      </c>
      <c r="D20" s="770"/>
      <c r="E20" s="770"/>
      <c r="F20" s="770"/>
      <c r="G20" s="770"/>
      <c r="H20" s="768">
        <v>10</v>
      </c>
      <c r="I20" s="768">
        <v>5</v>
      </c>
      <c r="J20" s="771"/>
      <c r="K20" s="770"/>
      <c r="L20" s="770"/>
      <c r="M20" s="768">
        <v>5</v>
      </c>
      <c r="N20" s="770"/>
      <c r="O20" s="770"/>
      <c r="P20" s="764" t="s">
        <v>49</v>
      </c>
      <c r="Q20" s="772"/>
      <c r="R20" s="772"/>
      <c r="S20" s="773" t="s">
        <v>48</v>
      </c>
    </row>
    <row r="21" spans="1:19" ht="57.75" customHeight="1">
      <c r="A21" s="774" t="s">
        <v>203</v>
      </c>
      <c r="B21" s="769" t="s">
        <v>198</v>
      </c>
      <c r="C21" s="769" t="s">
        <v>199</v>
      </c>
      <c r="D21" s="771"/>
      <c r="E21" s="771"/>
      <c r="F21" s="768">
        <v>1</v>
      </c>
      <c r="G21" s="771"/>
      <c r="H21" s="771"/>
      <c r="I21" s="771"/>
      <c r="J21" s="771"/>
      <c r="K21" s="771"/>
      <c r="L21" s="771"/>
      <c r="M21" s="771"/>
      <c r="N21" s="771"/>
      <c r="O21" s="771"/>
      <c r="P21" s="764">
        <v>500000</v>
      </c>
      <c r="Q21" s="772"/>
      <c r="R21" s="772"/>
      <c r="S21" s="773" t="s">
        <v>48</v>
      </c>
    </row>
    <row r="22" spans="1:19" ht="45.75" customHeight="1">
      <c r="A22" s="769" t="s">
        <v>208</v>
      </c>
      <c r="B22" s="769" t="s">
        <v>202</v>
      </c>
      <c r="C22" s="769" t="s">
        <v>162</v>
      </c>
      <c r="D22" s="775"/>
      <c r="E22" s="768">
        <v>1</v>
      </c>
      <c r="F22" s="770"/>
      <c r="G22" s="771"/>
      <c r="H22" s="773"/>
      <c r="I22" s="770"/>
      <c r="J22" s="768">
        <v>1</v>
      </c>
      <c r="K22" s="770"/>
      <c r="L22" s="770"/>
      <c r="M22" s="770"/>
      <c r="N22" s="770"/>
      <c r="O22" s="770"/>
      <c r="P22" s="764" t="s">
        <v>49</v>
      </c>
      <c r="Q22" s="772"/>
      <c r="R22" s="772"/>
      <c r="S22" s="773" t="s">
        <v>48</v>
      </c>
    </row>
    <row r="23" spans="1:19" ht="48.75" customHeight="1">
      <c r="A23" s="100" t="s">
        <v>204</v>
      </c>
      <c r="B23" s="100" t="s">
        <v>201</v>
      </c>
      <c r="C23" s="100" t="s">
        <v>200</v>
      </c>
      <c r="D23" s="775"/>
      <c r="E23" s="768">
        <v>100</v>
      </c>
      <c r="F23" s="768">
        <v>50</v>
      </c>
      <c r="G23" s="588"/>
      <c r="H23" s="588"/>
      <c r="I23" s="93"/>
      <c r="J23" s="93"/>
      <c r="K23" s="768">
        <v>50</v>
      </c>
      <c r="L23" s="93"/>
      <c r="M23" s="93"/>
      <c r="N23" s="93"/>
      <c r="O23" s="661"/>
      <c r="P23" s="764"/>
      <c r="Q23" s="661"/>
      <c r="R23" s="661"/>
      <c r="S23" s="588" t="s">
        <v>51</v>
      </c>
    </row>
    <row r="24" spans="1:19" s="8" customFormat="1" ht="36.75" customHeight="1">
      <c r="A24" s="776" t="s">
        <v>193</v>
      </c>
      <c r="B24" s="595"/>
      <c r="C24" s="595"/>
      <c r="D24" s="239"/>
      <c r="E24" s="777"/>
      <c r="F24" s="777"/>
      <c r="G24" s="777"/>
      <c r="H24" s="777"/>
      <c r="I24" s="239"/>
      <c r="J24" s="239"/>
      <c r="K24" s="239"/>
      <c r="L24" s="239"/>
      <c r="M24" s="239"/>
      <c r="N24" s="239"/>
      <c r="O24" s="239"/>
      <c r="P24" s="764">
        <v>40000</v>
      </c>
      <c r="Q24" s="232"/>
      <c r="R24" s="232"/>
      <c r="S24" s="777"/>
    </row>
    <row r="25" spans="1:19" ht="51" customHeight="1">
      <c r="A25" s="580" t="s">
        <v>80</v>
      </c>
      <c r="B25" s="580" t="s">
        <v>57</v>
      </c>
      <c r="C25" s="580" t="s">
        <v>212</v>
      </c>
      <c r="D25" s="61"/>
      <c r="E25" s="763">
        <v>1</v>
      </c>
      <c r="F25" s="61"/>
      <c r="G25" s="777"/>
      <c r="H25" s="777"/>
      <c r="I25" s="239"/>
      <c r="J25" s="239"/>
      <c r="K25" s="239"/>
      <c r="L25" s="239"/>
      <c r="M25" s="239"/>
      <c r="N25" s="239"/>
      <c r="O25" s="239"/>
      <c r="P25" s="764"/>
      <c r="Q25" s="232"/>
      <c r="R25" s="765"/>
      <c r="S25" s="778"/>
    </row>
    <row r="26" spans="1:19" ht="51" customHeight="1">
      <c r="A26" s="580" t="s">
        <v>81</v>
      </c>
      <c r="B26" s="779" t="s">
        <v>34</v>
      </c>
      <c r="C26" s="580" t="s">
        <v>364</v>
      </c>
      <c r="D26" s="61"/>
      <c r="E26" s="778"/>
      <c r="F26" s="86">
        <v>1</v>
      </c>
      <c r="G26" s="777"/>
      <c r="H26" s="778"/>
      <c r="I26" s="61"/>
      <c r="J26" s="239"/>
      <c r="K26" s="239"/>
      <c r="L26" s="239"/>
      <c r="M26" s="239"/>
      <c r="N26" s="239"/>
      <c r="O26" s="765"/>
      <c r="P26" s="764"/>
      <c r="Q26" s="765"/>
      <c r="R26" s="765"/>
      <c r="S26" s="766"/>
    </row>
    <row r="27" spans="1:19" ht="64.5" customHeight="1">
      <c r="A27" s="116" t="s">
        <v>205</v>
      </c>
      <c r="B27" s="116" t="s">
        <v>95</v>
      </c>
      <c r="C27" s="100" t="s">
        <v>363</v>
      </c>
      <c r="D27" s="92"/>
      <c r="E27" s="92"/>
      <c r="F27" s="86">
        <v>1</v>
      </c>
      <c r="G27" s="92"/>
      <c r="H27" s="92"/>
      <c r="I27" s="92"/>
      <c r="J27" s="92"/>
      <c r="K27" s="92"/>
      <c r="L27" s="92"/>
      <c r="M27" s="92"/>
      <c r="N27" s="92"/>
      <c r="O27" s="92"/>
      <c r="P27" s="764"/>
      <c r="Q27" s="765"/>
      <c r="R27" s="765"/>
      <c r="S27" s="766" t="s">
        <v>33</v>
      </c>
    </row>
    <row r="28" spans="1:19" ht="63" customHeight="1">
      <c r="A28" s="580" t="s">
        <v>365</v>
      </c>
      <c r="B28" s="580" t="s">
        <v>210</v>
      </c>
      <c r="C28" s="580" t="s">
        <v>209</v>
      </c>
      <c r="D28" s="86">
        <v>5</v>
      </c>
      <c r="E28" s="86">
        <v>5</v>
      </c>
      <c r="F28" s="86">
        <v>5</v>
      </c>
      <c r="G28" s="239"/>
      <c r="H28" s="239"/>
      <c r="I28" s="239"/>
      <c r="J28" s="239"/>
      <c r="K28" s="239"/>
      <c r="L28" s="239"/>
      <c r="M28" s="239"/>
      <c r="N28" s="239"/>
      <c r="O28" s="765"/>
      <c r="P28" s="232"/>
      <c r="Q28" s="765"/>
      <c r="R28" s="765"/>
      <c r="S28" s="766" t="s">
        <v>33</v>
      </c>
    </row>
    <row r="29" spans="1:19" ht="57" customHeight="1">
      <c r="A29" s="580" t="s">
        <v>366</v>
      </c>
      <c r="B29" s="580" t="s">
        <v>211</v>
      </c>
      <c r="C29" s="580" t="s">
        <v>213</v>
      </c>
      <c r="D29" s="86">
        <v>15</v>
      </c>
      <c r="E29" s="86">
        <v>15</v>
      </c>
      <c r="F29" s="86">
        <v>15</v>
      </c>
      <c r="G29" s="239"/>
      <c r="H29" s="239"/>
      <c r="I29" s="239"/>
      <c r="J29" s="239"/>
      <c r="K29" s="239"/>
      <c r="L29" s="239"/>
      <c r="M29" s="239"/>
      <c r="N29" s="239"/>
      <c r="O29" s="765"/>
      <c r="P29" s="232"/>
      <c r="Q29" s="765"/>
      <c r="R29" s="765"/>
      <c r="S29" s="766"/>
    </row>
    <row r="30" spans="1:19" s="8" customFormat="1" ht="28.5" customHeight="1">
      <c r="A30" s="776" t="s">
        <v>114</v>
      </c>
      <c r="B30" s="780"/>
      <c r="C30" s="780"/>
      <c r="D30" s="780"/>
      <c r="E30" s="780"/>
      <c r="F30" s="780"/>
      <c r="G30" s="780"/>
      <c r="H30" s="780"/>
      <c r="I30" s="780"/>
      <c r="J30" s="780"/>
      <c r="K30" s="780"/>
      <c r="L30" s="780"/>
      <c r="M30" s="780"/>
      <c r="N30" s="780"/>
      <c r="O30" s="780"/>
      <c r="P30" s="781"/>
      <c r="Q30" s="780"/>
      <c r="R30" s="780"/>
      <c r="S30" s="780"/>
    </row>
    <row r="31" spans="1:19" ht="58.5" customHeight="1">
      <c r="A31" s="580" t="s">
        <v>206</v>
      </c>
      <c r="B31" s="580" t="s">
        <v>83</v>
      </c>
      <c r="C31" s="580" t="s">
        <v>171</v>
      </c>
      <c r="D31" s="86">
        <v>1</v>
      </c>
      <c r="E31" s="777"/>
      <c r="F31" s="777"/>
      <c r="G31" s="777"/>
      <c r="H31" s="777"/>
      <c r="I31" s="86">
        <v>1</v>
      </c>
      <c r="J31" s="239"/>
      <c r="K31" s="239"/>
      <c r="L31" s="239"/>
      <c r="M31" s="239"/>
      <c r="N31" s="763">
        <v>1</v>
      </c>
      <c r="O31" s="232"/>
      <c r="P31" s="232"/>
      <c r="Q31" s="765"/>
      <c r="R31" s="765"/>
      <c r="S31" s="766" t="s">
        <v>33</v>
      </c>
    </row>
    <row r="32" spans="1:19" ht="46.5" customHeight="1">
      <c r="A32" s="580" t="s">
        <v>121</v>
      </c>
      <c r="B32" s="580" t="s">
        <v>119</v>
      </c>
      <c r="C32" s="580" t="s">
        <v>164</v>
      </c>
      <c r="D32" s="86">
        <v>10</v>
      </c>
      <c r="E32" s="777"/>
      <c r="F32" s="777"/>
      <c r="G32" s="777"/>
      <c r="H32" s="777"/>
      <c r="I32" s="86">
        <v>14</v>
      </c>
      <c r="J32" s="239"/>
      <c r="K32" s="239"/>
      <c r="L32" s="239"/>
      <c r="M32" s="239"/>
      <c r="N32" s="763">
        <v>10</v>
      </c>
      <c r="O32" s="232"/>
      <c r="P32" s="232"/>
      <c r="Q32" s="765"/>
      <c r="R32" s="765"/>
      <c r="S32" s="766" t="s">
        <v>33</v>
      </c>
    </row>
    <row r="33" spans="1:19" ht="84" customHeight="1">
      <c r="A33" s="580" t="s">
        <v>214</v>
      </c>
      <c r="B33" s="580" t="s">
        <v>84</v>
      </c>
      <c r="C33" s="580" t="s">
        <v>170</v>
      </c>
      <c r="D33" s="86">
        <v>60</v>
      </c>
      <c r="E33" s="777"/>
      <c r="F33" s="777"/>
      <c r="G33" s="777"/>
      <c r="H33" s="777"/>
      <c r="I33" s="86">
        <v>60</v>
      </c>
      <c r="J33" s="239"/>
      <c r="K33" s="239"/>
      <c r="L33" s="239"/>
      <c r="M33" s="239"/>
      <c r="N33" s="763">
        <v>59</v>
      </c>
      <c r="O33" s="232"/>
      <c r="P33" s="232"/>
      <c r="Q33" s="765"/>
      <c r="R33" s="765"/>
      <c r="S33" s="766" t="s">
        <v>33</v>
      </c>
    </row>
    <row r="34" spans="1:19" ht="63" customHeight="1">
      <c r="A34" s="580" t="s">
        <v>120</v>
      </c>
      <c r="B34" s="580" t="s">
        <v>85</v>
      </c>
      <c r="C34" s="580" t="s">
        <v>215</v>
      </c>
      <c r="D34" s="239"/>
      <c r="E34" s="777"/>
      <c r="F34" s="777"/>
      <c r="G34" s="777"/>
      <c r="H34" s="777"/>
      <c r="I34" s="239"/>
      <c r="J34" s="239"/>
      <c r="K34" s="239"/>
      <c r="L34" s="239"/>
      <c r="M34" s="239"/>
      <c r="N34" s="763">
        <v>200</v>
      </c>
      <c r="O34" s="232"/>
      <c r="P34" s="232"/>
      <c r="Q34" s="765"/>
      <c r="R34" s="765"/>
      <c r="S34" s="766" t="s">
        <v>33</v>
      </c>
    </row>
    <row r="35" spans="1:19" s="8" customFormat="1" ht="69">
      <c r="A35" s="140" t="s">
        <v>82</v>
      </c>
      <c r="B35" s="140" t="s">
        <v>207</v>
      </c>
      <c r="C35" s="782" t="s">
        <v>86</v>
      </c>
      <c r="D35" s="783"/>
      <c r="E35" s="778"/>
      <c r="F35" s="783"/>
      <c r="G35" s="763">
        <v>1</v>
      </c>
      <c r="H35" s="783"/>
      <c r="I35" s="778"/>
      <c r="J35" s="778"/>
      <c r="K35" s="778"/>
      <c r="L35" s="778"/>
      <c r="M35" s="778"/>
      <c r="N35" s="778"/>
      <c r="O35" s="778"/>
      <c r="P35" s="784"/>
      <c r="Q35" s="765"/>
      <c r="R35" s="765"/>
      <c r="S35" s="766" t="s">
        <v>56</v>
      </c>
    </row>
    <row r="36" spans="1:19" ht="57.75" customHeight="1">
      <c r="A36" s="140" t="s">
        <v>97</v>
      </c>
      <c r="B36" s="580" t="s">
        <v>96</v>
      </c>
      <c r="C36" s="782" t="s">
        <v>149</v>
      </c>
      <c r="D36" s="763">
        <v>1200</v>
      </c>
      <c r="E36" s="778"/>
      <c r="F36" s="783"/>
      <c r="G36" s="778"/>
      <c r="H36" s="783"/>
      <c r="I36" s="778"/>
      <c r="J36" s="778"/>
      <c r="K36" s="778"/>
      <c r="L36" s="778"/>
      <c r="M36" s="778"/>
      <c r="N36" s="778"/>
      <c r="O36" s="778"/>
      <c r="P36" s="784"/>
      <c r="Q36" s="232"/>
      <c r="R36" s="232"/>
      <c r="S36" s="766" t="s">
        <v>56</v>
      </c>
    </row>
    <row r="37" spans="1:19" s="8" customFormat="1" ht="30">
      <c r="A37" s="776" t="s">
        <v>216</v>
      </c>
      <c r="B37" s="777"/>
      <c r="C37" s="785"/>
      <c r="D37" s="777"/>
      <c r="E37" s="777"/>
      <c r="F37" s="237"/>
      <c r="G37" s="777"/>
      <c r="H37" s="237"/>
      <c r="I37" s="777"/>
      <c r="J37" s="777"/>
      <c r="K37" s="777"/>
      <c r="L37" s="777"/>
      <c r="M37" s="777"/>
      <c r="N37" s="777"/>
      <c r="O37" s="777"/>
      <c r="P37" s="658"/>
      <c r="Q37" s="232"/>
      <c r="R37" s="232"/>
      <c r="S37" s="777"/>
    </row>
    <row r="38" spans="1:19" ht="64.5" customHeight="1">
      <c r="A38" s="580" t="s">
        <v>122</v>
      </c>
      <c r="B38" s="580" t="s">
        <v>101</v>
      </c>
      <c r="C38" s="786" t="s">
        <v>87</v>
      </c>
      <c r="D38" s="86">
        <v>1</v>
      </c>
      <c r="E38" s="777"/>
      <c r="F38" s="777"/>
      <c r="G38" s="777"/>
      <c r="H38" s="777"/>
      <c r="I38" s="777"/>
      <c r="J38" s="777"/>
      <c r="K38" s="777"/>
      <c r="L38" s="777"/>
      <c r="M38" s="777"/>
      <c r="N38" s="777"/>
      <c r="O38" s="658"/>
      <c r="P38" s="658"/>
      <c r="Q38" s="765"/>
      <c r="R38" s="765"/>
      <c r="S38" s="766" t="s">
        <v>61</v>
      </c>
    </row>
    <row r="39" spans="1:19" ht="65.25" customHeight="1">
      <c r="A39" s="580" t="s">
        <v>123</v>
      </c>
      <c r="B39" s="580" t="s">
        <v>99</v>
      </c>
      <c r="C39" s="786" t="s">
        <v>100</v>
      </c>
      <c r="D39" s="777"/>
      <c r="E39" s="763">
        <v>1</v>
      </c>
      <c r="F39" s="763">
        <v>1</v>
      </c>
      <c r="G39" s="763">
        <v>1</v>
      </c>
      <c r="H39" s="763">
        <v>1</v>
      </c>
      <c r="I39" s="763">
        <v>1</v>
      </c>
      <c r="J39" s="777"/>
      <c r="K39" s="777"/>
      <c r="L39" s="777"/>
      <c r="M39" s="777"/>
      <c r="N39" s="777"/>
      <c r="O39" s="658"/>
      <c r="P39" s="658"/>
      <c r="Q39" s="765"/>
      <c r="R39" s="765"/>
      <c r="S39" s="766"/>
    </row>
    <row r="40" spans="1:19" ht="51.75">
      <c r="A40" s="580" t="s">
        <v>98</v>
      </c>
      <c r="B40" s="580" t="s">
        <v>88</v>
      </c>
      <c r="C40" s="786" t="s">
        <v>71</v>
      </c>
      <c r="D40" s="777"/>
      <c r="E40" s="777"/>
      <c r="F40" s="777"/>
      <c r="G40" s="777"/>
      <c r="H40" s="777"/>
      <c r="I40" s="763">
        <v>1</v>
      </c>
      <c r="J40" s="777"/>
      <c r="K40" s="777"/>
      <c r="L40" s="777"/>
      <c r="M40" s="777"/>
      <c r="N40" s="777"/>
      <c r="O40" s="658"/>
      <c r="P40" s="658"/>
      <c r="Q40" s="765"/>
      <c r="R40" s="765"/>
      <c r="S40" s="766"/>
    </row>
    <row r="41" spans="1:19" s="8" customFormat="1" ht="85.5" customHeight="1">
      <c r="A41" s="100" t="s">
        <v>217</v>
      </c>
      <c r="B41" s="580" t="s">
        <v>89</v>
      </c>
      <c r="C41" s="580" t="s">
        <v>87</v>
      </c>
      <c r="D41" s="240"/>
      <c r="E41" s="777"/>
      <c r="F41" s="777"/>
      <c r="G41" s="777"/>
      <c r="H41" s="777"/>
      <c r="I41" s="777"/>
      <c r="J41" s="777"/>
      <c r="K41" s="777"/>
      <c r="L41" s="777"/>
      <c r="M41" s="777"/>
      <c r="N41" s="763">
        <v>1</v>
      </c>
      <c r="O41" s="777"/>
      <c r="P41" s="240"/>
      <c r="Q41" s="232"/>
      <c r="R41" s="232"/>
      <c r="S41" s="595" t="s">
        <v>63</v>
      </c>
    </row>
    <row r="42" spans="1:19" ht="46.5" customHeight="1">
      <c r="A42" s="776" t="s">
        <v>218</v>
      </c>
      <c r="B42" s="580" t="s">
        <v>90</v>
      </c>
      <c r="C42" s="140" t="s">
        <v>361</v>
      </c>
      <c r="D42" s="777"/>
      <c r="E42" s="763">
        <v>1</v>
      </c>
      <c r="F42" s="777"/>
      <c r="G42" s="777"/>
      <c r="H42" s="777"/>
      <c r="I42" s="777"/>
      <c r="J42" s="777"/>
      <c r="K42" s="777"/>
      <c r="L42" s="777"/>
      <c r="M42" s="777"/>
      <c r="N42" s="777"/>
      <c r="O42" s="239"/>
      <c r="P42" s="240"/>
      <c r="Q42" s="232"/>
      <c r="R42" s="765"/>
      <c r="S42" s="595" t="s">
        <v>62</v>
      </c>
    </row>
    <row r="43" spans="1:19" ht="111.75" customHeight="1">
      <c r="A43" s="580" t="s">
        <v>219</v>
      </c>
      <c r="B43" s="580" t="s">
        <v>362</v>
      </c>
      <c r="C43" s="580" t="s">
        <v>102</v>
      </c>
      <c r="D43" s="239"/>
      <c r="E43" s="777"/>
      <c r="F43" s="763">
        <v>60</v>
      </c>
      <c r="G43" s="763">
        <v>60</v>
      </c>
      <c r="H43" s="763">
        <v>60</v>
      </c>
      <c r="I43" s="777"/>
      <c r="J43" s="777"/>
      <c r="K43" s="777"/>
      <c r="L43" s="777"/>
      <c r="M43" s="777"/>
      <c r="N43" s="777"/>
      <c r="O43" s="777"/>
      <c r="P43" s="240"/>
      <c r="Q43" s="232"/>
      <c r="R43" s="765"/>
      <c r="S43" s="595" t="s">
        <v>64</v>
      </c>
    </row>
    <row r="44" spans="1:19" ht="48.75" customHeight="1">
      <c r="A44" s="580" t="s">
        <v>220</v>
      </c>
      <c r="B44" s="140" t="s">
        <v>91</v>
      </c>
      <c r="C44" s="140" t="s">
        <v>360</v>
      </c>
      <c r="D44" s="239"/>
      <c r="E44" s="777"/>
      <c r="F44" s="777"/>
      <c r="G44" s="777"/>
      <c r="H44" s="777"/>
      <c r="I44" s="763">
        <v>1</v>
      </c>
      <c r="J44" s="777"/>
      <c r="K44" s="777"/>
      <c r="L44" s="777"/>
      <c r="M44" s="777"/>
      <c r="N44" s="777"/>
      <c r="O44" s="777"/>
      <c r="P44" s="240"/>
      <c r="Q44" s="232"/>
      <c r="R44" s="765"/>
      <c r="S44" s="766" t="s">
        <v>33</v>
      </c>
    </row>
    <row r="45" spans="1:19" s="8" customFormat="1" ht="91.5" customHeight="1">
      <c r="A45" s="776" t="s">
        <v>221</v>
      </c>
      <c r="B45" s="580" t="s">
        <v>66</v>
      </c>
      <c r="C45" s="580" t="s">
        <v>169</v>
      </c>
      <c r="D45" s="61"/>
      <c r="E45" s="778"/>
      <c r="F45" s="778"/>
      <c r="G45" s="48"/>
      <c r="H45" s="778"/>
      <c r="I45" s="92"/>
      <c r="J45" s="763">
        <v>800</v>
      </c>
      <c r="K45" s="61"/>
      <c r="L45" s="61"/>
      <c r="M45" s="61"/>
      <c r="N45" s="61"/>
      <c r="O45" s="765"/>
      <c r="P45" s="240"/>
      <c r="Q45" s="765"/>
      <c r="R45" s="765"/>
      <c r="S45" s="766" t="s">
        <v>58</v>
      </c>
    </row>
    <row r="46" spans="1:19" ht="96" customHeight="1">
      <c r="A46" s="776" t="s">
        <v>222</v>
      </c>
      <c r="B46" s="580" t="s">
        <v>32</v>
      </c>
      <c r="C46" s="580" t="s">
        <v>172</v>
      </c>
      <c r="D46" s="61"/>
      <c r="E46" s="778"/>
      <c r="F46" s="778"/>
      <c r="G46" s="763">
        <v>157</v>
      </c>
      <c r="H46" s="763">
        <v>157</v>
      </c>
      <c r="I46" s="787">
        <v>158</v>
      </c>
      <c r="J46" s="777"/>
      <c r="K46" s="61"/>
      <c r="L46" s="61"/>
      <c r="M46" s="61"/>
      <c r="N46" s="61"/>
      <c r="O46" s="765"/>
      <c r="P46" s="240"/>
      <c r="Q46" s="765"/>
      <c r="R46" s="765"/>
      <c r="S46" s="766" t="s">
        <v>59</v>
      </c>
    </row>
    <row r="47" spans="1:19" ht="82.5" customHeight="1">
      <c r="A47" s="232" t="s">
        <v>223</v>
      </c>
      <c r="B47" s="580" t="s">
        <v>60</v>
      </c>
      <c r="C47" s="580" t="s">
        <v>149</v>
      </c>
      <c r="D47" s="61"/>
      <c r="E47" s="778"/>
      <c r="F47" s="778"/>
      <c r="G47" s="778"/>
      <c r="H47" s="778"/>
      <c r="I47" s="61"/>
      <c r="J47" s="61"/>
      <c r="K47" s="61"/>
      <c r="L47" s="61"/>
      <c r="M47" s="61"/>
      <c r="N47" s="763">
        <v>600</v>
      </c>
      <c r="O47" s="788">
        <v>600</v>
      </c>
      <c r="P47" s="240"/>
      <c r="Q47" s="765"/>
      <c r="R47" s="765"/>
      <c r="S47" s="766" t="s">
        <v>58</v>
      </c>
    </row>
    <row r="48" spans="1:19" ht="66" customHeight="1">
      <c r="A48" s="232" t="s">
        <v>224</v>
      </c>
      <c r="B48" s="306" t="s">
        <v>92</v>
      </c>
      <c r="C48" s="580" t="s">
        <v>359</v>
      </c>
      <c r="D48" s="86">
        <v>1</v>
      </c>
      <c r="E48" s="777"/>
      <c r="F48" s="777"/>
      <c r="G48" s="777"/>
      <c r="H48" s="777"/>
      <c r="I48" s="777"/>
      <c r="J48" s="777"/>
      <c r="K48" s="777"/>
      <c r="L48" s="777"/>
      <c r="M48" s="777"/>
      <c r="N48" s="777"/>
      <c r="O48" s="777"/>
      <c r="P48" s="240"/>
      <c r="Q48" s="232"/>
      <c r="R48" s="232"/>
      <c r="S48" s="766" t="s">
        <v>72</v>
      </c>
    </row>
    <row r="49" spans="1:19" s="8" customFormat="1" ht="36.75" customHeight="1">
      <c r="A49" s="776" t="s">
        <v>225</v>
      </c>
      <c r="B49" s="595"/>
      <c r="C49" s="789"/>
      <c r="D49" s="777"/>
      <c r="E49" s="777"/>
      <c r="F49" s="777"/>
      <c r="G49" s="777"/>
      <c r="H49" s="777"/>
      <c r="I49" s="777"/>
      <c r="J49" s="777"/>
      <c r="K49" s="777"/>
      <c r="L49" s="777"/>
      <c r="M49" s="777"/>
      <c r="N49" s="777"/>
      <c r="O49" s="777"/>
      <c r="P49" s="240"/>
      <c r="Q49" s="595"/>
      <c r="R49" s="232"/>
      <c r="S49" s="595" t="s">
        <v>58</v>
      </c>
    </row>
    <row r="50" spans="1:19" ht="75" customHeight="1">
      <c r="A50" s="140" t="s">
        <v>234</v>
      </c>
      <c r="B50" s="517" t="s">
        <v>231</v>
      </c>
      <c r="C50" s="790" t="s">
        <v>232</v>
      </c>
      <c r="D50" s="777"/>
      <c r="E50" s="777"/>
      <c r="F50" s="763">
        <v>1</v>
      </c>
      <c r="G50" s="777"/>
      <c r="H50" s="777"/>
      <c r="I50" s="763">
        <v>1</v>
      </c>
      <c r="J50" s="777"/>
      <c r="K50" s="777"/>
      <c r="L50" s="763">
        <v>1</v>
      </c>
      <c r="M50" s="777"/>
      <c r="N50" s="777"/>
      <c r="O50" s="763">
        <v>1</v>
      </c>
      <c r="P50" s="791"/>
      <c r="Q50" s="595"/>
      <c r="R50" s="765"/>
      <c r="S50" s="778"/>
    </row>
    <row r="51" spans="1:19" ht="66.75" customHeight="1">
      <c r="A51" s="140" t="s">
        <v>235</v>
      </c>
      <c r="B51" s="517" t="s">
        <v>43</v>
      </c>
      <c r="C51" s="790" t="s">
        <v>233</v>
      </c>
      <c r="D51" s="777"/>
      <c r="E51" s="777"/>
      <c r="F51" s="763">
        <v>1</v>
      </c>
      <c r="G51" s="777"/>
      <c r="H51" s="777"/>
      <c r="I51" s="763">
        <v>1</v>
      </c>
      <c r="J51" s="777"/>
      <c r="K51" s="777"/>
      <c r="L51" s="763">
        <v>1</v>
      </c>
      <c r="M51" s="777"/>
      <c r="N51" s="777"/>
      <c r="O51" s="763">
        <v>1</v>
      </c>
      <c r="P51" s="791"/>
      <c r="Q51" s="595"/>
      <c r="R51" s="765"/>
      <c r="S51" s="595" t="s">
        <v>44</v>
      </c>
    </row>
    <row r="52" spans="1:19" ht="54.75" customHeight="1">
      <c r="A52" s="580" t="s">
        <v>226</v>
      </c>
      <c r="B52" s="580" t="s">
        <v>237</v>
      </c>
      <c r="C52" s="767" t="s">
        <v>236</v>
      </c>
      <c r="D52" s="763">
        <v>1</v>
      </c>
      <c r="E52" s="763">
        <v>1</v>
      </c>
      <c r="F52" s="763">
        <v>1</v>
      </c>
      <c r="G52" s="763">
        <v>1</v>
      </c>
      <c r="H52" s="763">
        <v>1</v>
      </c>
      <c r="I52" s="763">
        <v>1</v>
      </c>
      <c r="J52" s="763">
        <v>1</v>
      </c>
      <c r="K52" s="763">
        <v>1</v>
      </c>
      <c r="L52" s="763">
        <v>1</v>
      </c>
      <c r="M52" s="763">
        <v>1</v>
      </c>
      <c r="N52" s="763">
        <v>1</v>
      </c>
      <c r="O52" s="763">
        <v>1</v>
      </c>
      <c r="P52" s="764"/>
      <c r="Q52" s="595"/>
      <c r="R52" s="765"/>
      <c r="S52" s="595" t="s">
        <v>44</v>
      </c>
    </row>
    <row r="53" spans="1:19" ht="56.25" customHeight="1">
      <c r="A53" s="767" t="s">
        <v>227</v>
      </c>
      <c r="B53" s="767" t="s">
        <v>150</v>
      </c>
      <c r="C53" s="767" t="s">
        <v>240</v>
      </c>
      <c r="D53" s="763">
        <v>10</v>
      </c>
      <c r="E53" s="763">
        <v>10</v>
      </c>
      <c r="F53" s="763">
        <v>10</v>
      </c>
      <c r="G53" s="763">
        <v>10</v>
      </c>
      <c r="H53" s="763">
        <v>10</v>
      </c>
      <c r="I53" s="763">
        <v>10</v>
      </c>
      <c r="J53" s="763">
        <v>10</v>
      </c>
      <c r="K53" s="763">
        <v>10</v>
      </c>
      <c r="L53" s="763">
        <v>10</v>
      </c>
      <c r="M53" s="763">
        <v>10</v>
      </c>
      <c r="N53" s="763">
        <v>10</v>
      </c>
      <c r="O53" s="763">
        <v>10</v>
      </c>
      <c r="P53" s="764"/>
      <c r="Q53" s="595"/>
      <c r="R53" s="765"/>
      <c r="S53" s="595" t="s">
        <v>44</v>
      </c>
    </row>
    <row r="54" spans="1:19" ht="56.25" customHeight="1">
      <c r="A54" s="767" t="s">
        <v>228</v>
      </c>
      <c r="B54" s="767" t="s">
        <v>238</v>
      </c>
      <c r="C54" s="767" t="s">
        <v>239</v>
      </c>
      <c r="D54" s="763">
        <v>3</v>
      </c>
      <c r="E54" s="763">
        <v>3</v>
      </c>
      <c r="F54" s="763">
        <v>3</v>
      </c>
      <c r="G54" s="763">
        <v>3</v>
      </c>
      <c r="H54" s="763">
        <v>3</v>
      </c>
      <c r="I54" s="763">
        <v>3</v>
      </c>
      <c r="J54" s="763">
        <v>3</v>
      </c>
      <c r="K54" s="763">
        <v>3</v>
      </c>
      <c r="L54" s="763">
        <v>3</v>
      </c>
      <c r="M54" s="763">
        <v>3</v>
      </c>
      <c r="N54" s="763">
        <v>3</v>
      </c>
      <c r="O54" s="763">
        <v>3</v>
      </c>
      <c r="P54" s="764"/>
      <c r="Q54" s="595"/>
      <c r="R54" s="765"/>
      <c r="S54" s="595"/>
    </row>
    <row r="55" spans="1:19" ht="72" customHeight="1">
      <c r="A55" s="580" t="s">
        <v>229</v>
      </c>
      <c r="B55" s="580" t="s">
        <v>241</v>
      </c>
      <c r="C55" s="767" t="s">
        <v>242</v>
      </c>
      <c r="D55" s="763">
        <v>30</v>
      </c>
      <c r="E55" s="763">
        <v>20</v>
      </c>
      <c r="F55" s="763">
        <v>15</v>
      </c>
      <c r="G55" s="763">
        <v>10</v>
      </c>
      <c r="H55" s="763">
        <v>25</v>
      </c>
      <c r="I55" s="763">
        <v>15</v>
      </c>
      <c r="J55" s="763">
        <v>10</v>
      </c>
      <c r="K55" s="763">
        <v>5</v>
      </c>
      <c r="L55" s="763">
        <v>5</v>
      </c>
      <c r="M55" s="763">
        <v>5</v>
      </c>
      <c r="N55" s="763">
        <v>5</v>
      </c>
      <c r="O55" s="763">
        <v>5</v>
      </c>
      <c r="P55" s="764"/>
      <c r="Q55" s="595"/>
      <c r="R55" s="765"/>
      <c r="S55" s="595" t="s">
        <v>44</v>
      </c>
    </row>
    <row r="56" spans="1:19" ht="67.5" customHeight="1">
      <c r="A56" s="306" t="s">
        <v>230</v>
      </c>
      <c r="B56" s="580" t="s">
        <v>93</v>
      </c>
      <c r="C56" s="767" t="s">
        <v>183</v>
      </c>
      <c r="D56" s="240"/>
      <c r="E56" s="763">
        <v>30</v>
      </c>
      <c r="F56" s="763"/>
      <c r="G56" s="763">
        <v>15</v>
      </c>
      <c r="H56" s="763"/>
      <c r="I56" s="763">
        <v>25</v>
      </c>
      <c r="J56" s="763"/>
      <c r="K56" s="763">
        <v>15</v>
      </c>
      <c r="L56" s="763"/>
      <c r="M56" s="763">
        <v>5</v>
      </c>
      <c r="N56" s="763"/>
      <c r="O56" s="763">
        <v>5</v>
      </c>
      <c r="P56" s="764"/>
      <c r="Q56" s="595"/>
      <c r="R56" s="765"/>
      <c r="S56" s="595" t="s">
        <v>44</v>
      </c>
    </row>
    <row r="57" spans="1:19" ht="57.75" customHeight="1">
      <c r="A57" s="306" t="s">
        <v>243</v>
      </c>
      <c r="B57" s="580" t="s">
        <v>246</v>
      </c>
      <c r="C57" s="580" t="s">
        <v>245</v>
      </c>
      <c r="D57" s="240"/>
      <c r="E57" s="86">
        <v>1</v>
      </c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792"/>
      <c r="Q57" s="595"/>
      <c r="R57" s="765"/>
      <c r="S57" s="778"/>
    </row>
    <row r="58" spans="1:19" ht="74.25" customHeight="1">
      <c r="A58" s="306" t="s">
        <v>244</v>
      </c>
      <c r="B58" s="793" t="s">
        <v>255</v>
      </c>
      <c r="C58" s="580" t="s">
        <v>245</v>
      </c>
      <c r="D58" s="86">
        <v>1</v>
      </c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792"/>
      <c r="Q58" s="595"/>
      <c r="R58" s="765"/>
      <c r="S58" s="595" t="s">
        <v>45</v>
      </c>
    </row>
    <row r="59" spans="1:19" s="8" customFormat="1" ht="36.75" customHeight="1">
      <c r="A59" s="794" t="s">
        <v>247</v>
      </c>
      <c r="B59" s="777"/>
      <c r="C59" s="795"/>
      <c r="D59" s="796"/>
      <c r="E59" s="796"/>
      <c r="F59" s="796"/>
      <c r="G59" s="796"/>
      <c r="H59" s="796"/>
      <c r="I59" s="796"/>
      <c r="J59" s="796"/>
      <c r="K59" s="796"/>
      <c r="L59" s="796"/>
      <c r="M59" s="796"/>
      <c r="N59" s="796"/>
      <c r="O59" s="796"/>
      <c r="P59" s="797"/>
      <c r="Q59" s="798"/>
      <c r="R59" s="232"/>
      <c r="S59" s="777"/>
    </row>
    <row r="60" spans="1:19" ht="48.75" customHeight="1">
      <c r="A60" s="306" t="s">
        <v>248</v>
      </c>
      <c r="B60" s="767" t="s">
        <v>253</v>
      </c>
      <c r="C60" s="767" t="s">
        <v>249</v>
      </c>
      <c r="D60" s="240"/>
      <c r="E60" s="240"/>
      <c r="F60" s="240"/>
      <c r="G60" s="86">
        <v>1</v>
      </c>
      <c r="H60" s="240"/>
      <c r="I60" s="240"/>
      <c r="J60" s="240"/>
      <c r="K60" s="240"/>
      <c r="L60" s="240"/>
      <c r="M60" s="240"/>
      <c r="N60" s="240"/>
      <c r="O60" s="240"/>
      <c r="P60" s="764"/>
      <c r="Q60" s="239"/>
      <c r="R60" s="765"/>
      <c r="S60" s="766" t="s">
        <v>44</v>
      </c>
    </row>
    <row r="61" spans="1:19" ht="68.25" customHeight="1">
      <c r="A61" s="306" t="s">
        <v>262</v>
      </c>
      <c r="B61" s="767" t="s">
        <v>252</v>
      </c>
      <c r="C61" s="767" t="s">
        <v>250</v>
      </c>
      <c r="D61" s="240"/>
      <c r="E61" s="240"/>
      <c r="F61" s="86">
        <v>1</v>
      </c>
      <c r="G61" s="240"/>
      <c r="H61" s="240"/>
      <c r="I61" s="240"/>
      <c r="J61" s="240"/>
      <c r="K61" s="240"/>
      <c r="L61" s="240"/>
      <c r="M61" s="240"/>
      <c r="N61" s="240"/>
      <c r="O61" s="240"/>
      <c r="P61" s="792"/>
      <c r="Q61" s="595"/>
      <c r="R61" s="765"/>
      <c r="S61" s="595" t="s">
        <v>44</v>
      </c>
    </row>
    <row r="62" spans="1:19" ht="74.25" customHeight="1">
      <c r="A62" s="306" t="s">
        <v>260</v>
      </c>
      <c r="B62" s="767" t="s">
        <v>254</v>
      </c>
      <c r="C62" s="767" t="s">
        <v>251</v>
      </c>
      <c r="D62" s="240"/>
      <c r="E62" s="240"/>
      <c r="F62" s="240"/>
      <c r="G62" s="240"/>
      <c r="H62" s="86">
        <v>1</v>
      </c>
      <c r="I62" s="240"/>
      <c r="J62" s="240"/>
      <c r="K62" s="240"/>
      <c r="L62" s="240"/>
      <c r="M62" s="240"/>
      <c r="N62" s="240"/>
      <c r="O62" s="240"/>
      <c r="P62" s="792"/>
      <c r="Q62" s="595"/>
      <c r="R62" s="765"/>
      <c r="S62" s="595" t="s">
        <v>44</v>
      </c>
    </row>
    <row r="63" spans="1:19" ht="56.25" customHeight="1">
      <c r="A63" s="306" t="s">
        <v>261</v>
      </c>
      <c r="B63" s="767" t="s">
        <v>257</v>
      </c>
      <c r="C63" s="767" t="s">
        <v>259</v>
      </c>
      <c r="D63" s="240"/>
      <c r="E63" s="240"/>
      <c r="F63" s="240"/>
      <c r="G63" s="240"/>
      <c r="H63" s="240"/>
      <c r="I63" s="86">
        <v>1</v>
      </c>
      <c r="J63" s="240"/>
      <c r="K63" s="240"/>
      <c r="L63" s="240"/>
      <c r="M63" s="240"/>
      <c r="N63" s="240"/>
      <c r="O63" s="240"/>
      <c r="P63" s="792"/>
      <c r="Q63" s="595"/>
      <c r="R63" s="765"/>
      <c r="S63" s="595" t="s">
        <v>44</v>
      </c>
    </row>
    <row r="64" spans="1:19" ht="54.75" customHeight="1">
      <c r="A64" s="306" t="s">
        <v>256</v>
      </c>
      <c r="B64" s="767" t="s">
        <v>103</v>
      </c>
      <c r="C64" s="767" t="s">
        <v>258</v>
      </c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86">
        <v>1</v>
      </c>
      <c r="O64" s="796"/>
      <c r="P64" s="764"/>
      <c r="Q64" s="595"/>
      <c r="R64" s="765"/>
      <c r="S64" s="595" t="s">
        <v>44</v>
      </c>
    </row>
    <row r="65" spans="1:19" s="8" customFormat="1" ht="36.75" customHeight="1">
      <c r="A65" s="799" t="s">
        <v>279</v>
      </c>
      <c r="B65" s="795"/>
      <c r="C65" s="795"/>
      <c r="D65" s="796"/>
      <c r="E65" s="796"/>
      <c r="F65" s="796"/>
      <c r="G65" s="796"/>
      <c r="H65" s="796"/>
      <c r="I65" s="796"/>
      <c r="J65" s="796"/>
      <c r="K65" s="796"/>
      <c r="L65" s="796"/>
      <c r="M65" s="796"/>
      <c r="N65" s="796"/>
      <c r="O65" s="796"/>
      <c r="P65" s="797"/>
      <c r="Q65" s="798"/>
      <c r="R65" s="232"/>
      <c r="S65" s="777"/>
    </row>
    <row r="66" spans="1:19" ht="45.75" customHeight="1">
      <c r="A66" s="230" t="s">
        <v>280</v>
      </c>
      <c r="B66" s="767" t="s">
        <v>104</v>
      </c>
      <c r="C66" s="767" t="s">
        <v>263</v>
      </c>
      <c r="D66" s="86">
        <v>1</v>
      </c>
      <c r="E66" s="240"/>
      <c r="F66" s="239"/>
      <c r="G66" s="240"/>
      <c r="H66" s="240"/>
      <c r="I66" s="240"/>
      <c r="J66" s="240"/>
      <c r="K66" s="240"/>
      <c r="L66" s="240"/>
      <c r="M66" s="240"/>
      <c r="N66" s="240"/>
      <c r="O66" s="240"/>
      <c r="P66" s="792"/>
      <c r="Q66" s="595"/>
      <c r="R66" s="232"/>
      <c r="S66" s="595" t="s">
        <v>47</v>
      </c>
    </row>
    <row r="67" spans="1:19" ht="36" customHeight="1">
      <c r="A67" s="230" t="s">
        <v>281</v>
      </c>
      <c r="B67" s="767" t="s">
        <v>105</v>
      </c>
      <c r="C67" s="800" t="s">
        <v>264</v>
      </c>
      <c r="D67" s="240"/>
      <c r="E67" s="86">
        <v>1</v>
      </c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92"/>
      <c r="Q67" s="801"/>
      <c r="R67" s="765"/>
      <c r="S67" s="801" t="s">
        <v>28</v>
      </c>
    </row>
    <row r="68" spans="1:19" ht="49.5" customHeight="1">
      <c r="A68" s="230" t="s">
        <v>282</v>
      </c>
      <c r="B68" s="767" t="s">
        <v>106</v>
      </c>
      <c r="C68" s="100" t="s">
        <v>265</v>
      </c>
      <c r="D68" s="240"/>
      <c r="E68" s="240"/>
      <c r="F68" s="86">
        <v>1</v>
      </c>
      <c r="G68" s="93"/>
      <c r="H68" s="93"/>
      <c r="I68" s="93"/>
      <c r="J68" s="93"/>
      <c r="K68" s="93"/>
      <c r="L68" s="93"/>
      <c r="M68" s="93"/>
      <c r="N68" s="93"/>
      <c r="O68" s="93"/>
      <c r="P68" s="92"/>
      <c r="Q68" s="801"/>
      <c r="R68" s="765"/>
      <c r="S68" s="801" t="s">
        <v>28</v>
      </c>
    </row>
    <row r="69" spans="1:19" s="8" customFormat="1" ht="34.5" customHeight="1">
      <c r="A69" s="232" t="s">
        <v>283</v>
      </c>
      <c r="B69" s="232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776"/>
      <c r="S69" s="777"/>
    </row>
    <row r="70" spans="1:19" ht="61.5" customHeight="1">
      <c r="A70" s="636" t="s">
        <v>1856</v>
      </c>
      <c r="B70" s="580" t="s">
        <v>107</v>
      </c>
      <c r="C70" s="580" t="s">
        <v>151</v>
      </c>
      <c r="D70" s="93"/>
      <c r="E70" s="93"/>
      <c r="F70" s="588"/>
      <c r="G70" s="588"/>
      <c r="H70" s="763">
        <v>200</v>
      </c>
      <c r="I70" s="93"/>
      <c r="J70" s="93"/>
      <c r="K70" s="93"/>
      <c r="L70" s="93"/>
      <c r="M70" s="93"/>
      <c r="N70" s="93"/>
      <c r="O70" s="637"/>
      <c r="P70" s="764">
        <v>400000</v>
      </c>
      <c r="Q70" s="661"/>
      <c r="R70" s="661"/>
      <c r="S70" s="684" t="s">
        <v>41</v>
      </c>
    </row>
    <row r="71" spans="1:19" s="8" customFormat="1" ht="79.5" customHeight="1">
      <c r="A71" s="636" t="s">
        <v>1857</v>
      </c>
      <c r="B71" s="580" t="s">
        <v>108</v>
      </c>
      <c r="C71" s="580" t="s">
        <v>154</v>
      </c>
      <c r="D71" s="93"/>
      <c r="E71" s="93"/>
      <c r="F71" s="588"/>
      <c r="G71" s="588"/>
      <c r="H71" s="93"/>
      <c r="I71" s="93"/>
      <c r="J71" s="763">
        <v>100</v>
      </c>
      <c r="K71" s="93"/>
      <c r="L71" s="93"/>
      <c r="M71" s="93"/>
      <c r="N71" s="93"/>
      <c r="O71" s="637"/>
      <c r="P71" s="764">
        <v>400000</v>
      </c>
      <c r="Q71" s="661"/>
      <c r="R71" s="661"/>
      <c r="S71" s="684" t="s">
        <v>41</v>
      </c>
    </row>
    <row r="72" spans="1:19" ht="51.75">
      <c r="A72" s="636" t="s">
        <v>1858</v>
      </c>
      <c r="B72" s="580" t="s">
        <v>266</v>
      </c>
      <c r="C72" s="580" t="s">
        <v>152</v>
      </c>
      <c r="D72" s="93"/>
      <c r="E72" s="93"/>
      <c r="F72" s="588"/>
      <c r="G72" s="763">
        <v>70</v>
      </c>
      <c r="H72" s="239"/>
      <c r="I72" s="239"/>
      <c r="J72" s="93"/>
      <c r="K72" s="93"/>
      <c r="L72" s="93"/>
      <c r="M72" s="239"/>
      <c r="N72" s="93"/>
      <c r="O72" s="637"/>
      <c r="P72" s="764">
        <v>350000</v>
      </c>
      <c r="Q72" s="661"/>
      <c r="R72" s="661"/>
      <c r="S72" s="684" t="s">
        <v>41</v>
      </c>
    </row>
    <row r="73" spans="1:19" ht="78" customHeight="1">
      <c r="A73" s="306" t="s">
        <v>284</v>
      </c>
      <c r="B73" s="100" t="s">
        <v>115</v>
      </c>
      <c r="C73" s="580" t="s">
        <v>153</v>
      </c>
      <c r="D73" s="93"/>
      <c r="E73" s="763">
        <v>100</v>
      </c>
      <c r="F73" s="763">
        <v>100</v>
      </c>
      <c r="G73" s="763">
        <v>100</v>
      </c>
      <c r="H73" s="93"/>
      <c r="I73" s="93"/>
      <c r="J73" s="93"/>
      <c r="K73" s="93"/>
      <c r="L73" s="93"/>
      <c r="M73" s="93"/>
      <c r="N73" s="763">
        <v>100</v>
      </c>
      <c r="O73" s="763">
        <v>100</v>
      </c>
      <c r="P73" s="764">
        <v>450000</v>
      </c>
      <c r="Q73" s="661"/>
      <c r="R73" s="661"/>
      <c r="S73" s="684" t="s">
        <v>41</v>
      </c>
    </row>
    <row r="74" spans="1:19" ht="34.5">
      <c r="A74" s="614" t="s">
        <v>285</v>
      </c>
      <c r="B74" s="580" t="s">
        <v>109</v>
      </c>
      <c r="C74" s="580" t="s">
        <v>268</v>
      </c>
      <c r="D74" s="93"/>
      <c r="E74" s="93"/>
      <c r="F74" s="684"/>
      <c r="G74" s="763">
        <v>100</v>
      </c>
      <c r="H74" s="595"/>
      <c r="I74" s="93"/>
      <c r="J74" s="93"/>
      <c r="K74" s="93"/>
      <c r="L74" s="93"/>
      <c r="M74" s="93"/>
      <c r="N74" s="93"/>
      <c r="O74" s="637"/>
      <c r="P74" s="764"/>
      <c r="Q74" s="661"/>
      <c r="R74" s="661"/>
      <c r="S74" s="684" t="s">
        <v>41</v>
      </c>
    </row>
    <row r="75" spans="1:19" ht="82.5" customHeight="1">
      <c r="A75" s="230" t="s">
        <v>286</v>
      </c>
      <c r="B75" s="580" t="s">
        <v>109</v>
      </c>
      <c r="C75" s="580" t="s">
        <v>267</v>
      </c>
      <c r="D75" s="93"/>
      <c r="E75" s="93"/>
      <c r="F75" s="684"/>
      <c r="G75" s="763">
        <v>2</v>
      </c>
      <c r="H75" s="595"/>
      <c r="I75" s="93"/>
      <c r="J75" s="93"/>
      <c r="K75" s="93"/>
      <c r="L75" s="93"/>
      <c r="M75" s="93"/>
      <c r="N75" s="93"/>
      <c r="O75" s="637"/>
      <c r="P75" s="802"/>
      <c r="Q75" s="661"/>
      <c r="R75" s="661"/>
      <c r="S75" s="684"/>
    </row>
    <row r="76" spans="1:19" ht="82.5" customHeight="1">
      <c r="A76" s="230" t="s">
        <v>287</v>
      </c>
      <c r="B76" s="580" t="s">
        <v>109</v>
      </c>
      <c r="C76" s="580" t="s">
        <v>269</v>
      </c>
      <c r="D76" s="93"/>
      <c r="E76" s="93"/>
      <c r="F76" s="684"/>
      <c r="G76" s="763">
        <v>50</v>
      </c>
      <c r="H76" s="595"/>
      <c r="I76" s="93"/>
      <c r="J76" s="93"/>
      <c r="K76" s="93"/>
      <c r="L76" s="93"/>
      <c r="M76" s="93"/>
      <c r="N76" s="93"/>
      <c r="O76" s="637"/>
      <c r="P76" s="802"/>
      <c r="Q76" s="661"/>
      <c r="R76" s="661"/>
      <c r="S76" s="684"/>
    </row>
    <row r="77" spans="1:19" ht="82.5" customHeight="1">
      <c r="A77" s="230" t="s">
        <v>288</v>
      </c>
      <c r="B77" s="580" t="s">
        <v>109</v>
      </c>
      <c r="C77" s="580" t="s">
        <v>270</v>
      </c>
      <c r="D77" s="93"/>
      <c r="E77" s="93"/>
      <c r="F77" s="684"/>
      <c r="G77" s="763">
        <v>25</v>
      </c>
      <c r="H77" s="595"/>
      <c r="I77" s="93"/>
      <c r="J77" s="93"/>
      <c r="K77" s="93"/>
      <c r="L77" s="93"/>
      <c r="M77" s="93"/>
      <c r="N77" s="93"/>
      <c r="O77" s="637"/>
      <c r="P77" s="802"/>
      <c r="Q77" s="661"/>
      <c r="R77" s="661"/>
      <c r="S77" s="684"/>
    </row>
    <row r="78" spans="1:19" ht="55.5" customHeight="1">
      <c r="A78" s="230" t="s">
        <v>289</v>
      </c>
      <c r="B78" s="580" t="s">
        <v>109</v>
      </c>
      <c r="C78" s="580" t="s">
        <v>271</v>
      </c>
      <c r="D78" s="93"/>
      <c r="E78" s="93"/>
      <c r="F78" s="684"/>
      <c r="G78" s="763">
        <v>23</v>
      </c>
      <c r="H78" s="595"/>
      <c r="I78" s="93"/>
      <c r="J78" s="93"/>
      <c r="K78" s="93"/>
      <c r="L78" s="93"/>
      <c r="M78" s="93"/>
      <c r="N78" s="93"/>
      <c r="O78" s="637"/>
      <c r="P78" s="802"/>
      <c r="Q78" s="661"/>
      <c r="R78" s="661"/>
      <c r="S78" s="684"/>
    </row>
    <row r="79" spans="1:19" ht="51.75">
      <c r="A79" s="306" t="s">
        <v>290</v>
      </c>
      <c r="B79" s="580" t="s">
        <v>110</v>
      </c>
      <c r="C79" s="580" t="s">
        <v>87</v>
      </c>
      <c r="D79" s="803">
        <v>1</v>
      </c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764"/>
      <c r="Q79" s="661"/>
      <c r="R79" s="661"/>
      <c r="S79" s="684" t="s">
        <v>41</v>
      </c>
    </row>
    <row r="80" spans="1:19" ht="80.25" customHeight="1">
      <c r="A80" s="230" t="s">
        <v>291</v>
      </c>
      <c r="B80" s="580" t="s">
        <v>124</v>
      </c>
      <c r="C80" s="580" t="s">
        <v>155</v>
      </c>
      <c r="D80" s="93"/>
      <c r="E80" s="93"/>
      <c r="F80" s="684"/>
      <c r="G80" s="684"/>
      <c r="H80" s="93"/>
      <c r="I80" s="93"/>
      <c r="J80" s="93"/>
      <c r="K80" s="93"/>
      <c r="L80" s="93"/>
      <c r="M80" s="93"/>
      <c r="N80" s="86">
        <v>50</v>
      </c>
      <c r="O80" s="637"/>
      <c r="P80" s="764">
        <v>300000</v>
      </c>
      <c r="Q80" s="765"/>
      <c r="R80" s="765"/>
      <c r="S80" s="684" t="s">
        <v>41</v>
      </c>
    </row>
    <row r="81" spans="1:19" s="8" customFormat="1" ht="33.75" customHeight="1">
      <c r="A81" s="232" t="s">
        <v>292</v>
      </c>
      <c r="B81" s="100"/>
      <c r="C81" s="100"/>
      <c r="D81" s="93"/>
      <c r="E81" s="777"/>
      <c r="F81" s="777"/>
      <c r="G81" s="777"/>
      <c r="H81" s="777"/>
      <c r="I81" s="777"/>
      <c r="J81" s="239"/>
      <c r="K81" s="239"/>
      <c r="L81" s="239"/>
      <c r="M81" s="239"/>
      <c r="N81" s="777"/>
      <c r="O81" s="777"/>
      <c r="P81" s="802"/>
      <c r="Q81" s="661"/>
      <c r="R81" s="661"/>
      <c r="S81" s="684"/>
    </row>
    <row r="82" spans="1:19" ht="58.5" customHeight="1">
      <c r="A82" s="306" t="s">
        <v>293</v>
      </c>
      <c r="B82" s="580" t="s">
        <v>272</v>
      </c>
      <c r="C82" s="580" t="s">
        <v>275</v>
      </c>
      <c r="D82" s="93"/>
      <c r="E82" s="93"/>
      <c r="F82" s="684"/>
      <c r="G82" s="684"/>
      <c r="H82" s="93"/>
      <c r="I82" s="93"/>
      <c r="J82" s="93"/>
      <c r="K82" s="93"/>
      <c r="L82" s="93"/>
      <c r="M82" s="763">
        <v>120</v>
      </c>
      <c r="N82" s="93"/>
      <c r="O82" s="637"/>
      <c r="P82" s="802" t="s">
        <v>42</v>
      </c>
      <c r="Q82" s="661"/>
      <c r="R82" s="661"/>
      <c r="S82" s="684" t="s">
        <v>41</v>
      </c>
    </row>
    <row r="83" spans="1:19" ht="67.5" customHeight="1">
      <c r="A83" s="306" t="s">
        <v>294</v>
      </c>
      <c r="B83" s="580" t="s">
        <v>273</v>
      </c>
      <c r="C83" s="580" t="s">
        <v>274</v>
      </c>
      <c r="D83" s="93"/>
      <c r="E83" s="93"/>
      <c r="F83" s="93"/>
      <c r="G83" s="684"/>
      <c r="H83" s="93"/>
      <c r="I83" s="763">
        <v>150</v>
      </c>
      <c r="J83" s="93"/>
      <c r="K83" s="93"/>
      <c r="L83" s="93"/>
      <c r="M83" s="93"/>
      <c r="N83" s="93"/>
      <c r="O83" s="637"/>
      <c r="P83" s="661"/>
      <c r="Q83" s="661"/>
      <c r="R83" s="661"/>
      <c r="S83" s="684" t="s">
        <v>41</v>
      </c>
    </row>
    <row r="84" spans="1:19" ht="78.75" customHeight="1">
      <c r="A84" s="306" t="s">
        <v>295</v>
      </c>
      <c r="B84" s="580" t="s">
        <v>276</v>
      </c>
      <c r="C84" s="580" t="s">
        <v>156</v>
      </c>
      <c r="D84" s="93"/>
      <c r="E84" s="86">
        <v>50</v>
      </c>
      <c r="F84" s="763">
        <v>50</v>
      </c>
      <c r="G84" s="763">
        <v>50</v>
      </c>
      <c r="H84" s="763">
        <v>50</v>
      </c>
      <c r="I84" s="93"/>
      <c r="J84" s="93"/>
      <c r="K84" s="93"/>
      <c r="L84" s="93"/>
      <c r="M84" s="93"/>
      <c r="N84" s="93"/>
      <c r="O84" s="637"/>
      <c r="P84" s="802"/>
      <c r="Q84" s="661"/>
      <c r="R84" s="661"/>
      <c r="S84" s="684" t="s">
        <v>41</v>
      </c>
    </row>
    <row r="85" spans="1:19" ht="72" customHeight="1">
      <c r="A85" s="306" t="s">
        <v>296</v>
      </c>
      <c r="B85" s="580" t="s">
        <v>358</v>
      </c>
      <c r="C85" s="580" t="s">
        <v>357</v>
      </c>
      <c r="D85" s="93"/>
      <c r="E85" s="93"/>
      <c r="F85" s="684"/>
      <c r="G85" s="684"/>
      <c r="H85" s="93"/>
      <c r="I85" s="763">
        <v>200</v>
      </c>
      <c r="J85" s="93"/>
      <c r="K85" s="93"/>
      <c r="L85" s="93"/>
      <c r="M85" s="93"/>
      <c r="N85" s="93"/>
      <c r="O85" s="637"/>
      <c r="P85" s="764">
        <v>5000</v>
      </c>
      <c r="Q85" s="661"/>
      <c r="R85" s="661"/>
      <c r="S85" s="684" t="s">
        <v>41</v>
      </c>
    </row>
    <row r="86" spans="1:19" s="10" customFormat="1" ht="64.5" customHeight="1">
      <c r="A86" s="306" t="s">
        <v>297</v>
      </c>
      <c r="B86" s="580" t="s">
        <v>277</v>
      </c>
      <c r="C86" s="580" t="s">
        <v>173</v>
      </c>
      <c r="D86" s="93"/>
      <c r="E86" s="93"/>
      <c r="F86" s="93"/>
      <c r="G86" s="763">
        <v>35</v>
      </c>
      <c r="H86" s="93"/>
      <c r="I86" s="595"/>
      <c r="J86" s="86">
        <v>35</v>
      </c>
      <c r="K86" s="93"/>
      <c r="L86" s="93"/>
      <c r="M86" s="86">
        <v>35</v>
      </c>
      <c r="N86" s="93"/>
      <c r="O86" s="763">
        <v>35</v>
      </c>
      <c r="P86" s="661"/>
      <c r="Q86" s="661"/>
      <c r="R86" s="661"/>
      <c r="S86" s="684" t="s">
        <v>41</v>
      </c>
    </row>
    <row r="87" spans="1:19" s="10" customFormat="1" ht="111.75" customHeight="1">
      <c r="A87" s="306" t="s">
        <v>298</v>
      </c>
      <c r="B87" s="580" t="s">
        <v>125</v>
      </c>
      <c r="C87" s="580" t="s">
        <v>157</v>
      </c>
      <c r="D87" s="93"/>
      <c r="E87" s="93"/>
      <c r="F87" s="93"/>
      <c r="G87" s="93"/>
      <c r="H87" s="93"/>
      <c r="I87" s="86">
        <v>22</v>
      </c>
      <c r="J87" s="93"/>
      <c r="K87" s="93"/>
      <c r="L87" s="93"/>
      <c r="M87" s="93"/>
      <c r="N87" s="93"/>
      <c r="O87" s="93"/>
      <c r="P87" s="661"/>
      <c r="Q87" s="661"/>
      <c r="R87" s="661"/>
      <c r="S87" s="684"/>
    </row>
    <row r="88" spans="1:19" ht="51.75">
      <c r="A88" s="306" t="s">
        <v>299</v>
      </c>
      <c r="B88" s="580" t="s">
        <v>111</v>
      </c>
      <c r="C88" s="580" t="s">
        <v>278</v>
      </c>
      <c r="D88" s="93"/>
      <c r="E88" s="93"/>
      <c r="F88" s="684"/>
      <c r="G88" s="684"/>
      <c r="H88" s="763">
        <v>1</v>
      </c>
      <c r="I88" s="93"/>
      <c r="J88" s="93"/>
      <c r="K88" s="93"/>
      <c r="L88" s="93"/>
      <c r="M88" s="93"/>
      <c r="N88" s="93"/>
      <c r="O88" s="637"/>
      <c r="P88" s="802"/>
      <c r="Q88" s="661"/>
      <c r="R88" s="661"/>
      <c r="S88" s="684" t="s">
        <v>41</v>
      </c>
    </row>
    <row r="89" spans="1:19" ht="43.5" customHeight="1">
      <c r="A89" s="306" t="s">
        <v>300</v>
      </c>
      <c r="B89" s="580" t="s">
        <v>159</v>
      </c>
      <c r="C89" s="595" t="s">
        <v>158</v>
      </c>
      <c r="D89" s="93"/>
      <c r="E89" s="637"/>
      <c r="F89" s="637"/>
      <c r="G89" s="763">
        <v>20</v>
      </c>
      <c r="H89" s="637"/>
      <c r="I89" s="763">
        <v>20</v>
      </c>
      <c r="J89" s="637"/>
      <c r="K89" s="763">
        <v>20</v>
      </c>
      <c r="L89" s="637"/>
      <c r="M89" s="637"/>
      <c r="N89" s="637"/>
      <c r="O89" s="637"/>
      <c r="P89" s="802"/>
      <c r="Q89" s="661"/>
      <c r="R89" s="661"/>
      <c r="S89" s="684" t="s">
        <v>41</v>
      </c>
    </row>
    <row r="90" spans="1:19" ht="51.75">
      <c r="A90" s="306" t="s">
        <v>301</v>
      </c>
      <c r="B90" s="580" t="s">
        <v>112</v>
      </c>
      <c r="C90" s="100" t="s">
        <v>113</v>
      </c>
      <c r="D90" s="595"/>
      <c r="E90" s="595"/>
      <c r="F90" s="763">
        <v>1</v>
      </c>
      <c r="G90" s="595"/>
      <c r="H90" s="595"/>
      <c r="I90" s="595"/>
      <c r="J90" s="595"/>
      <c r="K90" s="595"/>
      <c r="L90" s="595"/>
      <c r="M90" s="595"/>
      <c r="N90" s="595"/>
      <c r="O90" s="637"/>
      <c r="P90" s="802"/>
      <c r="Q90" s="661"/>
      <c r="R90" s="661"/>
      <c r="S90" s="684" t="s">
        <v>41</v>
      </c>
    </row>
    <row r="91" spans="1:19" ht="51.75">
      <c r="A91" s="306" t="s">
        <v>302</v>
      </c>
      <c r="B91" s="580" t="s">
        <v>160</v>
      </c>
      <c r="C91" s="100" t="s">
        <v>161</v>
      </c>
      <c r="D91" s="763">
        <v>5</v>
      </c>
      <c r="E91" s="763">
        <v>5</v>
      </c>
      <c r="F91" s="763">
        <v>5</v>
      </c>
      <c r="G91" s="763">
        <v>5</v>
      </c>
      <c r="H91" s="763">
        <v>5</v>
      </c>
      <c r="I91" s="763">
        <v>5</v>
      </c>
      <c r="J91" s="763">
        <v>5</v>
      </c>
      <c r="K91" s="763">
        <v>5</v>
      </c>
      <c r="L91" s="763">
        <v>5</v>
      </c>
      <c r="M91" s="763">
        <v>5</v>
      </c>
      <c r="N91" s="763">
        <v>5</v>
      </c>
      <c r="O91" s="763">
        <v>5</v>
      </c>
      <c r="P91" s="802"/>
      <c r="Q91" s="661"/>
      <c r="R91" s="661"/>
      <c r="S91" s="684"/>
    </row>
    <row r="92" spans="1:19" ht="81.75" customHeight="1">
      <c r="A92" s="232" t="s">
        <v>303</v>
      </c>
      <c r="B92" s="580" t="s">
        <v>318</v>
      </c>
      <c r="C92" s="580" t="s">
        <v>319</v>
      </c>
      <c r="D92" s="93"/>
      <c r="E92" s="93"/>
      <c r="F92" s="93"/>
      <c r="G92" s="763">
        <v>1</v>
      </c>
      <c r="H92" s="93"/>
      <c r="I92" s="93"/>
      <c r="J92" s="93"/>
      <c r="K92" s="93"/>
      <c r="L92" s="93"/>
      <c r="M92" s="93"/>
      <c r="N92" s="93"/>
      <c r="O92" s="637"/>
      <c r="P92" s="802"/>
      <c r="Q92" s="661"/>
      <c r="R92" s="661"/>
      <c r="S92" s="684" t="s">
        <v>67</v>
      </c>
    </row>
    <row r="93" spans="1:19" ht="51.75">
      <c r="A93" s="232" t="s">
        <v>320</v>
      </c>
      <c r="B93" s="580" t="s">
        <v>177</v>
      </c>
      <c r="C93" s="100" t="s">
        <v>178</v>
      </c>
      <c r="D93" s="93"/>
      <c r="E93" s="763">
        <v>1</v>
      </c>
      <c r="F93" s="93"/>
      <c r="G93" s="93"/>
      <c r="H93" s="93"/>
      <c r="I93" s="93"/>
      <c r="J93" s="93"/>
      <c r="K93" s="93"/>
      <c r="L93" s="93"/>
      <c r="M93" s="93"/>
      <c r="N93" s="93"/>
      <c r="O93" s="637"/>
      <c r="P93" s="802"/>
      <c r="Q93" s="661"/>
      <c r="R93" s="661"/>
      <c r="S93" s="684" t="s">
        <v>67</v>
      </c>
    </row>
    <row r="94" spans="1:19" ht="69.75" customHeight="1">
      <c r="A94" s="232" t="s">
        <v>304</v>
      </c>
      <c r="B94" s="580" t="s">
        <v>116</v>
      </c>
      <c r="C94" s="580" t="s">
        <v>179</v>
      </c>
      <c r="D94" s="93"/>
      <c r="E94" s="93"/>
      <c r="F94" s="763">
        <v>27</v>
      </c>
      <c r="G94" s="93"/>
      <c r="H94" s="763">
        <v>6</v>
      </c>
      <c r="I94" s="93"/>
      <c r="J94" s="93"/>
      <c r="K94" s="763">
        <v>10</v>
      </c>
      <c r="L94" s="93"/>
      <c r="M94" s="93"/>
      <c r="N94" s="93"/>
      <c r="O94" s="637"/>
      <c r="P94" s="802"/>
      <c r="Q94" s="661"/>
      <c r="R94" s="661"/>
      <c r="S94" s="684" t="s">
        <v>67</v>
      </c>
    </row>
    <row r="95" spans="1:19" ht="66.75" customHeight="1">
      <c r="A95" s="232" t="s">
        <v>305</v>
      </c>
      <c r="B95" s="580" t="s">
        <v>126</v>
      </c>
      <c r="C95" s="306" t="s">
        <v>180</v>
      </c>
      <c r="D95" s="93"/>
      <c r="E95" s="93"/>
      <c r="F95" s="763">
        <v>17</v>
      </c>
      <c r="G95" s="93"/>
      <c r="H95" s="93"/>
      <c r="I95" s="93"/>
      <c r="J95" s="93"/>
      <c r="K95" s="763">
        <v>10</v>
      </c>
      <c r="L95" s="93"/>
      <c r="M95" s="93"/>
      <c r="N95" s="93"/>
      <c r="O95" s="637"/>
      <c r="P95" s="802"/>
      <c r="Q95" s="661"/>
      <c r="R95" s="661"/>
      <c r="S95" s="588" t="s">
        <v>67</v>
      </c>
    </row>
    <row r="96" spans="1:19" ht="48.75" customHeight="1">
      <c r="A96" s="232" t="s">
        <v>306</v>
      </c>
      <c r="B96" s="580" t="s">
        <v>117</v>
      </c>
      <c r="C96" s="100" t="s">
        <v>167</v>
      </c>
      <c r="D96" s="763">
        <v>8</v>
      </c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637"/>
      <c r="P96" s="802"/>
      <c r="Q96" s="661"/>
      <c r="R96" s="661"/>
      <c r="S96" s="588" t="s">
        <v>67</v>
      </c>
    </row>
    <row r="97" spans="1:19" ht="51" customHeight="1">
      <c r="A97" s="232" t="s">
        <v>307</v>
      </c>
      <c r="B97" s="306" t="s">
        <v>127</v>
      </c>
      <c r="C97" s="306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92"/>
      <c r="S97" s="590" t="s">
        <v>67</v>
      </c>
    </row>
    <row r="98" spans="1:19" ht="63.75" customHeight="1">
      <c r="A98" s="306" t="s">
        <v>356</v>
      </c>
      <c r="B98" s="306" t="s">
        <v>118</v>
      </c>
      <c r="C98" s="580" t="s">
        <v>166</v>
      </c>
      <c r="D98" s="232"/>
      <c r="E98" s="232"/>
      <c r="F98" s="763">
        <v>18</v>
      </c>
      <c r="G98" s="777"/>
      <c r="H98" s="777"/>
      <c r="I98" s="232"/>
      <c r="J98" s="232"/>
      <c r="K98" s="232"/>
      <c r="L98" s="232"/>
      <c r="M98" s="232"/>
      <c r="N98" s="232"/>
      <c r="O98" s="232"/>
      <c r="P98" s="232"/>
      <c r="Q98" s="232"/>
      <c r="R98" s="92"/>
      <c r="S98" s="595" t="s">
        <v>67</v>
      </c>
    </row>
    <row r="99" spans="1:19" ht="69.75" customHeight="1">
      <c r="A99" s="306" t="s">
        <v>321</v>
      </c>
      <c r="B99" s="306" t="s">
        <v>118</v>
      </c>
      <c r="C99" s="580" t="s">
        <v>166</v>
      </c>
      <c r="D99" s="232"/>
      <c r="E99" s="232"/>
      <c r="F99" s="777"/>
      <c r="G99" s="763">
        <v>18</v>
      </c>
      <c r="H99" s="777"/>
      <c r="I99" s="232"/>
      <c r="J99" s="232"/>
      <c r="K99" s="232"/>
      <c r="L99" s="232"/>
      <c r="M99" s="232"/>
      <c r="N99" s="232"/>
      <c r="O99" s="232"/>
      <c r="P99" s="232"/>
      <c r="Q99" s="804"/>
      <c r="R99" s="92"/>
      <c r="S99" s="805" t="s">
        <v>67</v>
      </c>
    </row>
    <row r="100" spans="1:19" ht="60" customHeight="1">
      <c r="A100" s="306" t="s">
        <v>308</v>
      </c>
      <c r="B100" s="306" t="s">
        <v>118</v>
      </c>
      <c r="C100" s="580" t="s">
        <v>168</v>
      </c>
      <c r="D100" s="232"/>
      <c r="E100" s="232"/>
      <c r="F100" s="777"/>
      <c r="G100" s="777"/>
      <c r="H100" s="763">
        <v>3</v>
      </c>
      <c r="I100" s="232"/>
      <c r="J100" s="232"/>
      <c r="K100" s="232"/>
      <c r="L100" s="232"/>
      <c r="M100" s="232"/>
      <c r="N100" s="232"/>
      <c r="O100" s="232"/>
      <c r="P100" s="232"/>
      <c r="Q100" s="804"/>
      <c r="R100" s="92"/>
      <c r="S100" s="805" t="s">
        <v>67</v>
      </c>
    </row>
    <row r="101" spans="1:19" ht="46.5" customHeight="1">
      <c r="A101" s="306" t="s">
        <v>309</v>
      </c>
      <c r="B101" s="306" t="s">
        <v>118</v>
      </c>
      <c r="C101" s="580" t="s">
        <v>168</v>
      </c>
      <c r="D101" s="232"/>
      <c r="E101" s="232"/>
      <c r="F101" s="777"/>
      <c r="G101" s="777"/>
      <c r="H101" s="777"/>
      <c r="I101" s="763">
        <v>3</v>
      </c>
      <c r="J101" s="777"/>
      <c r="K101" s="777"/>
      <c r="L101" s="777"/>
      <c r="M101" s="232"/>
      <c r="N101" s="232"/>
      <c r="O101" s="232"/>
      <c r="P101" s="232"/>
      <c r="Q101" s="804"/>
      <c r="R101" s="92"/>
      <c r="S101" s="805" t="s">
        <v>67</v>
      </c>
    </row>
    <row r="102" spans="1:19" ht="46.5" customHeight="1">
      <c r="A102" s="306" t="s">
        <v>310</v>
      </c>
      <c r="B102" s="306" t="s">
        <v>118</v>
      </c>
      <c r="C102" s="580" t="s">
        <v>168</v>
      </c>
      <c r="D102" s="232"/>
      <c r="E102" s="232"/>
      <c r="F102" s="232"/>
      <c r="G102" s="232"/>
      <c r="H102" s="232"/>
      <c r="I102" s="777"/>
      <c r="J102" s="763">
        <v>3</v>
      </c>
      <c r="K102" s="777"/>
      <c r="L102" s="777"/>
      <c r="M102" s="232"/>
      <c r="N102" s="232"/>
      <c r="O102" s="232"/>
      <c r="P102" s="232"/>
      <c r="Q102" s="804"/>
      <c r="R102" s="240"/>
      <c r="S102" s="805" t="s">
        <v>67</v>
      </c>
    </row>
    <row r="103" spans="1:19" ht="46.5" customHeight="1">
      <c r="A103" s="306" t="s">
        <v>311</v>
      </c>
      <c r="B103" s="306" t="s">
        <v>118</v>
      </c>
      <c r="C103" s="580" t="s">
        <v>167</v>
      </c>
      <c r="D103" s="232"/>
      <c r="E103" s="232"/>
      <c r="F103" s="232"/>
      <c r="G103" s="232"/>
      <c r="H103" s="232"/>
      <c r="I103" s="777"/>
      <c r="J103" s="777"/>
      <c r="K103" s="763">
        <v>8</v>
      </c>
      <c r="L103" s="777"/>
      <c r="M103" s="232"/>
      <c r="N103" s="232"/>
      <c r="O103" s="232"/>
      <c r="P103" s="232"/>
      <c r="Q103" s="804"/>
      <c r="R103" s="240"/>
      <c r="S103" s="805" t="s">
        <v>67</v>
      </c>
    </row>
    <row r="104" spans="1:19" ht="57" customHeight="1">
      <c r="A104" s="306" t="s">
        <v>312</v>
      </c>
      <c r="B104" s="306" t="s">
        <v>118</v>
      </c>
      <c r="C104" s="580" t="s">
        <v>167</v>
      </c>
      <c r="D104" s="232"/>
      <c r="E104" s="232"/>
      <c r="F104" s="232"/>
      <c r="G104" s="232"/>
      <c r="H104" s="232"/>
      <c r="I104" s="777"/>
      <c r="J104" s="777"/>
      <c r="K104" s="777"/>
      <c r="L104" s="763">
        <v>8</v>
      </c>
      <c r="M104" s="777"/>
      <c r="N104" s="777"/>
      <c r="O104" s="232"/>
      <c r="P104" s="232"/>
      <c r="Q104" s="804"/>
      <c r="R104" s="240"/>
      <c r="S104" s="805" t="s">
        <v>67</v>
      </c>
    </row>
    <row r="105" spans="1:19" ht="54" customHeight="1">
      <c r="A105" s="306" t="s">
        <v>313</v>
      </c>
      <c r="B105" s="306" t="s">
        <v>118</v>
      </c>
      <c r="C105" s="580" t="s">
        <v>168</v>
      </c>
      <c r="D105" s="232"/>
      <c r="E105" s="232"/>
      <c r="F105" s="232"/>
      <c r="G105" s="232"/>
      <c r="H105" s="232"/>
      <c r="I105" s="777"/>
      <c r="J105" s="777"/>
      <c r="K105" s="777"/>
      <c r="L105" s="777"/>
      <c r="M105" s="763">
        <v>3</v>
      </c>
      <c r="N105" s="777"/>
      <c r="O105" s="232"/>
      <c r="P105" s="232"/>
      <c r="Q105" s="804"/>
      <c r="R105" s="240"/>
      <c r="S105" s="805" t="s">
        <v>67</v>
      </c>
    </row>
    <row r="106" spans="1:19" ht="57" customHeight="1">
      <c r="A106" s="306" t="s">
        <v>314</v>
      </c>
      <c r="B106" s="306" t="s">
        <v>65</v>
      </c>
      <c r="C106" s="580" t="s">
        <v>166</v>
      </c>
      <c r="D106" s="232"/>
      <c r="E106" s="232"/>
      <c r="F106" s="232"/>
      <c r="G106" s="232"/>
      <c r="H106" s="232"/>
      <c r="I106" s="232"/>
      <c r="J106" s="232"/>
      <c r="K106" s="232"/>
      <c r="L106" s="777"/>
      <c r="M106" s="777"/>
      <c r="N106" s="763">
        <v>18</v>
      </c>
      <c r="O106" s="232"/>
      <c r="P106" s="232"/>
      <c r="Q106" s="804"/>
      <c r="R106" s="240"/>
      <c r="S106" s="805" t="s">
        <v>67</v>
      </c>
    </row>
    <row r="107" spans="1:19" ht="63" customHeight="1">
      <c r="A107" s="306" t="s">
        <v>315</v>
      </c>
      <c r="B107" s="306" t="s">
        <v>118</v>
      </c>
      <c r="C107" s="580" t="s">
        <v>166</v>
      </c>
      <c r="D107" s="232"/>
      <c r="E107" s="763">
        <v>18</v>
      </c>
      <c r="F107" s="777"/>
      <c r="G107" s="777"/>
      <c r="H107" s="777"/>
      <c r="I107" s="232"/>
      <c r="J107" s="232"/>
      <c r="K107" s="232"/>
      <c r="L107" s="232"/>
      <c r="M107" s="232"/>
      <c r="N107" s="232"/>
      <c r="O107" s="232"/>
      <c r="P107" s="232"/>
      <c r="Q107" s="804"/>
      <c r="R107" s="240"/>
      <c r="S107" s="805" t="s">
        <v>67</v>
      </c>
    </row>
    <row r="108" spans="1:19" ht="47.25" customHeight="1">
      <c r="A108" s="306" t="s">
        <v>322</v>
      </c>
      <c r="B108" s="306" t="s">
        <v>118</v>
      </c>
      <c r="C108" s="580" t="s">
        <v>174</v>
      </c>
      <c r="D108" s="232"/>
      <c r="E108" s="777"/>
      <c r="F108" s="763">
        <v>3</v>
      </c>
      <c r="G108" s="777"/>
      <c r="H108" s="777"/>
      <c r="I108" s="232"/>
      <c r="J108" s="232"/>
      <c r="K108" s="232"/>
      <c r="L108" s="232"/>
      <c r="M108" s="232"/>
      <c r="N108" s="232"/>
      <c r="O108" s="232"/>
      <c r="P108" s="232"/>
      <c r="Q108" s="804"/>
      <c r="R108" s="240"/>
      <c r="S108" s="805" t="s">
        <v>67</v>
      </c>
    </row>
    <row r="109" spans="1:19" ht="47.25" customHeight="1">
      <c r="A109" s="306" t="s">
        <v>316</v>
      </c>
      <c r="B109" s="306" t="s">
        <v>128</v>
      </c>
      <c r="C109" s="580" t="s">
        <v>175</v>
      </c>
      <c r="D109" s="232"/>
      <c r="E109" s="777"/>
      <c r="F109" s="777"/>
      <c r="G109" s="763">
        <v>3</v>
      </c>
      <c r="H109" s="777"/>
      <c r="I109" s="232"/>
      <c r="J109" s="232"/>
      <c r="K109" s="232"/>
      <c r="L109" s="232"/>
      <c r="M109" s="232"/>
      <c r="N109" s="232"/>
      <c r="O109" s="232"/>
      <c r="P109" s="232"/>
      <c r="Q109" s="804"/>
      <c r="R109" s="240"/>
      <c r="S109" s="805" t="s">
        <v>67</v>
      </c>
    </row>
    <row r="110" spans="1:19" ht="36" customHeight="1">
      <c r="A110" s="806" t="s">
        <v>317</v>
      </c>
      <c r="B110" s="306" t="s">
        <v>118</v>
      </c>
      <c r="C110" s="580" t="s">
        <v>168</v>
      </c>
      <c r="D110" s="777"/>
      <c r="E110" s="777"/>
      <c r="F110" s="777"/>
      <c r="G110" s="777"/>
      <c r="H110" s="86">
        <v>3</v>
      </c>
      <c r="I110" s="232"/>
      <c r="J110" s="232"/>
      <c r="K110" s="232"/>
      <c r="L110" s="232"/>
      <c r="M110" s="232"/>
      <c r="N110" s="232"/>
      <c r="O110" s="233"/>
      <c r="P110" s="807"/>
      <c r="Q110" s="808"/>
      <c r="R110" s="92"/>
      <c r="S110" s="809" t="s">
        <v>67</v>
      </c>
    </row>
    <row r="111" spans="1:19" s="8" customFormat="1" ht="38.25" customHeight="1">
      <c r="A111" s="614" t="s">
        <v>331</v>
      </c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764">
        <v>40000</v>
      </c>
      <c r="Q111" s="232"/>
      <c r="R111" s="240"/>
      <c r="S111" s="810"/>
    </row>
    <row r="112" spans="1:19" ht="50.25" customHeight="1">
      <c r="A112" s="306" t="s">
        <v>323</v>
      </c>
      <c r="B112" s="767" t="s">
        <v>325</v>
      </c>
      <c r="C112" s="306" t="s">
        <v>181</v>
      </c>
      <c r="D112" s="763">
        <v>400</v>
      </c>
      <c r="E112" s="763">
        <v>400</v>
      </c>
      <c r="F112" s="763">
        <v>400</v>
      </c>
      <c r="G112" s="633"/>
      <c r="H112" s="633"/>
      <c r="I112" s="633"/>
      <c r="J112" s="633"/>
      <c r="K112" s="633"/>
      <c r="L112" s="633"/>
      <c r="M112" s="633"/>
      <c r="N112" s="633"/>
      <c r="O112" s="633"/>
      <c r="P112" s="811"/>
      <c r="Q112" s="808"/>
      <c r="R112" s="92"/>
      <c r="S112" s="809" t="s">
        <v>35</v>
      </c>
    </row>
    <row r="113" spans="1:19" ht="63" customHeight="1">
      <c r="A113" s="306" t="s">
        <v>326</v>
      </c>
      <c r="B113" s="767" t="s">
        <v>327</v>
      </c>
      <c r="C113" s="230" t="s">
        <v>143</v>
      </c>
      <c r="D113" s="633"/>
      <c r="E113" s="633"/>
      <c r="F113" s="633"/>
      <c r="G113" s="633"/>
      <c r="H113" s="633"/>
      <c r="I113" s="633"/>
      <c r="J113" s="633"/>
      <c r="K113" s="633"/>
      <c r="L113" s="633"/>
      <c r="M113" s="763">
        <v>400</v>
      </c>
      <c r="N113" s="763">
        <v>400</v>
      </c>
      <c r="O113" s="763">
        <v>400</v>
      </c>
      <c r="P113" s="811"/>
      <c r="Q113" s="808"/>
      <c r="R113" s="92"/>
      <c r="S113" s="809" t="s">
        <v>35</v>
      </c>
    </row>
    <row r="114" spans="1:19" ht="84" customHeight="1">
      <c r="A114" s="306" t="s">
        <v>328</v>
      </c>
      <c r="B114" s="767" t="s">
        <v>329</v>
      </c>
      <c r="C114" s="230" t="s">
        <v>330</v>
      </c>
      <c r="D114" s="633"/>
      <c r="E114" s="633"/>
      <c r="F114" s="763">
        <v>1</v>
      </c>
      <c r="G114" s="61"/>
      <c r="H114" s="61"/>
      <c r="I114" s="61"/>
      <c r="J114" s="61"/>
      <c r="K114" s="61"/>
      <c r="L114" s="61"/>
      <c r="M114" s="61"/>
      <c r="N114" s="763">
        <v>1</v>
      </c>
      <c r="O114" s="61"/>
      <c r="P114" s="811"/>
      <c r="Q114" s="808"/>
      <c r="R114" s="92"/>
      <c r="S114" s="809" t="s">
        <v>35</v>
      </c>
    </row>
    <row r="115" spans="1:19" ht="67.5" customHeight="1">
      <c r="A115" s="306" t="s">
        <v>332</v>
      </c>
      <c r="B115" s="767" t="s">
        <v>333</v>
      </c>
      <c r="C115" s="812" t="s">
        <v>334</v>
      </c>
      <c r="D115" s="778"/>
      <c r="E115" s="778"/>
      <c r="F115" s="632"/>
      <c r="G115" s="633"/>
      <c r="H115" s="778"/>
      <c r="I115" s="633"/>
      <c r="J115" s="778"/>
      <c r="K115" s="633"/>
      <c r="L115" s="633"/>
      <c r="M115" s="633"/>
      <c r="N115" s="763">
        <v>600</v>
      </c>
      <c r="O115" s="763">
        <v>600</v>
      </c>
      <c r="P115" s="811"/>
      <c r="Q115" s="808"/>
      <c r="R115" s="92"/>
      <c r="S115" s="809" t="s">
        <v>35</v>
      </c>
    </row>
    <row r="116" spans="1:19" ht="60" customHeight="1">
      <c r="A116" s="306" t="s">
        <v>324</v>
      </c>
      <c r="B116" s="767" t="s">
        <v>129</v>
      </c>
      <c r="C116" s="306" t="s">
        <v>182</v>
      </c>
      <c r="D116" s="763">
        <v>2</v>
      </c>
      <c r="E116" s="763">
        <v>2</v>
      </c>
      <c r="F116" s="763">
        <v>2</v>
      </c>
      <c r="G116" s="633"/>
      <c r="H116" s="778"/>
      <c r="I116" s="778"/>
      <c r="J116" s="633"/>
      <c r="K116" s="633"/>
      <c r="L116" s="778"/>
      <c r="M116" s="633"/>
      <c r="N116" s="633"/>
      <c r="O116" s="778"/>
      <c r="P116" s="811"/>
      <c r="Q116" s="808"/>
      <c r="R116" s="92"/>
      <c r="S116" s="809" t="s">
        <v>35</v>
      </c>
    </row>
    <row r="117" spans="1:19" s="8" customFormat="1" ht="54" customHeight="1">
      <c r="A117" s="232" t="s">
        <v>352</v>
      </c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40"/>
      <c r="S117" s="805" t="s">
        <v>35</v>
      </c>
    </row>
    <row r="118" spans="1:19" ht="45" customHeight="1">
      <c r="A118" s="306" t="s">
        <v>343</v>
      </c>
      <c r="B118" s="306" t="s">
        <v>353</v>
      </c>
      <c r="C118" s="306" t="s">
        <v>344</v>
      </c>
      <c r="D118" s="778"/>
      <c r="E118" s="778"/>
      <c r="F118" s="632"/>
      <c r="G118" s="633"/>
      <c r="H118" s="778"/>
      <c r="I118" s="633"/>
      <c r="J118" s="778"/>
      <c r="K118" s="633"/>
      <c r="L118" s="633"/>
      <c r="M118" s="633"/>
      <c r="N118" s="803">
        <v>1</v>
      </c>
      <c r="O118" s="633"/>
      <c r="P118" s="764">
        <v>160000</v>
      </c>
      <c r="Q118" s="808"/>
      <c r="R118" s="92"/>
      <c r="S118" s="809" t="s">
        <v>35</v>
      </c>
    </row>
    <row r="119" spans="1:19" ht="48" customHeight="1">
      <c r="A119" s="306" t="s">
        <v>335</v>
      </c>
      <c r="B119" s="306" t="s">
        <v>345</v>
      </c>
      <c r="C119" s="306" t="s">
        <v>346</v>
      </c>
      <c r="D119" s="778"/>
      <c r="E119" s="778"/>
      <c r="F119" s="632"/>
      <c r="G119" s="633"/>
      <c r="H119" s="778"/>
      <c r="I119" s="633"/>
      <c r="J119" s="778"/>
      <c r="K119" s="633"/>
      <c r="L119" s="633"/>
      <c r="M119" s="633"/>
      <c r="N119" s="803">
        <v>1</v>
      </c>
      <c r="O119" s="633"/>
      <c r="P119" s="764"/>
      <c r="Q119" s="808"/>
      <c r="R119" s="92"/>
      <c r="S119" s="809" t="s">
        <v>68</v>
      </c>
    </row>
    <row r="120" spans="1:19" ht="42.75" customHeight="1">
      <c r="A120" s="306" t="s">
        <v>336</v>
      </c>
      <c r="B120" s="306" t="s">
        <v>131</v>
      </c>
      <c r="C120" s="306" t="s">
        <v>36</v>
      </c>
      <c r="D120" s="778"/>
      <c r="E120" s="778"/>
      <c r="F120" s="632"/>
      <c r="G120" s="633"/>
      <c r="H120" s="778"/>
      <c r="I120" s="633"/>
      <c r="J120" s="778"/>
      <c r="K120" s="633"/>
      <c r="L120" s="633"/>
      <c r="M120" s="633"/>
      <c r="N120" s="633"/>
      <c r="O120" s="86">
        <v>1</v>
      </c>
      <c r="P120" s="764"/>
      <c r="Q120" s="808"/>
      <c r="R120" s="92"/>
      <c r="S120" s="809" t="s">
        <v>35</v>
      </c>
    </row>
    <row r="121" spans="1:19" ht="68.25" customHeight="1">
      <c r="A121" s="306" t="s">
        <v>337</v>
      </c>
      <c r="B121" s="306" t="s">
        <v>132</v>
      </c>
      <c r="C121" s="306" t="s">
        <v>133</v>
      </c>
      <c r="D121" s="763">
        <v>30</v>
      </c>
      <c r="E121" s="763">
        <v>60</v>
      </c>
      <c r="F121" s="86">
        <v>60</v>
      </c>
      <c r="G121" s="86">
        <v>60</v>
      </c>
      <c r="H121" s="763">
        <v>60</v>
      </c>
      <c r="I121" s="86">
        <v>60</v>
      </c>
      <c r="J121" s="763">
        <v>60</v>
      </c>
      <c r="K121" s="86">
        <v>60</v>
      </c>
      <c r="L121" s="86">
        <v>60</v>
      </c>
      <c r="M121" s="86">
        <v>60</v>
      </c>
      <c r="N121" s="86">
        <v>60</v>
      </c>
      <c r="O121" s="86">
        <v>30</v>
      </c>
      <c r="P121" s="764">
        <v>400000</v>
      </c>
      <c r="Q121" s="808"/>
      <c r="R121" s="92"/>
      <c r="S121" s="809" t="s">
        <v>35</v>
      </c>
    </row>
    <row r="122" spans="1:19" ht="90" customHeight="1">
      <c r="A122" s="306" t="s">
        <v>338</v>
      </c>
      <c r="B122" s="306" t="s">
        <v>347</v>
      </c>
      <c r="C122" s="306" t="s">
        <v>134</v>
      </c>
      <c r="D122" s="778"/>
      <c r="E122" s="763">
        <v>30</v>
      </c>
      <c r="F122" s="93"/>
      <c r="G122" s="61"/>
      <c r="H122" s="766"/>
      <c r="I122" s="86">
        <v>30</v>
      </c>
      <c r="J122" s="766"/>
      <c r="K122" s="61"/>
      <c r="L122" s="86">
        <v>30</v>
      </c>
      <c r="M122" s="633"/>
      <c r="N122" s="633"/>
      <c r="O122" s="633"/>
      <c r="P122" s="764">
        <v>400000</v>
      </c>
      <c r="Q122" s="808"/>
      <c r="R122" s="92"/>
      <c r="S122" s="809" t="s">
        <v>35</v>
      </c>
    </row>
    <row r="123" spans="1:19" ht="63" customHeight="1">
      <c r="A123" s="306" t="s">
        <v>339</v>
      </c>
      <c r="B123" s="306" t="s">
        <v>135</v>
      </c>
      <c r="C123" s="306" t="s">
        <v>351</v>
      </c>
      <c r="D123" s="763">
        <v>1</v>
      </c>
      <c r="E123" s="778"/>
      <c r="F123" s="633"/>
      <c r="G123" s="633"/>
      <c r="H123" s="778"/>
      <c r="I123" s="633"/>
      <c r="J123" s="778"/>
      <c r="K123" s="633"/>
      <c r="L123" s="633"/>
      <c r="M123" s="633"/>
      <c r="N123" s="633"/>
      <c r="O123" s="633"/>
      <c r="P123" s="811"/>
      <c r="Q123" s="808"/>
      <c r="R123" s="92"/>
      <c r="S123" s="809" t="s">
        <v>39</v>
      </c>
    </row>
    <row r="124" spans="1:19" ht="59.25" customHeight="1">
      <c r="A124" s="306" t="s">
        <v>348</v>
      </c>
      <c r="B124" s="306" t="s">
        <v>349</v>
      </c>
      <c r="C124" s="306" t="s">
        <v>350</v>
      </c>
      <c r="D124" s="763">
        <v>1</v>
      </c>
      <c r="E124" s="778"/>
      <c r="F124" s="633"/>
      <c r="G124" s="633"/>
      <c r="H124" s="778"/>
      <c r="I124" s="633"/>
      <c r="J124" s="778"/>
      <c r="K124" s="633"/>
      <c r="L124" s="633"/>
      <c r="M124" s="633"/>
      <c r="N124" s="633"/>
      <c r="O124" s="633"/>
      <c r="P124" s="811"/>
      <c r="Q124" s="808"/>
      <c r="R124" s="92"/>
      <c r="S124" s="809" t="s">
        <v>39</v>
      </c>
    </row>
    <row r="125" spans="1:19" ht="207">
      <c r="A125" s="306" t="s">
        <v>354</v>
      </c>
      <c r="B125" s="306" t="s">
        <v>176</v>
      </c>
      <c r="C125" s="306" t="s">
        <v>40</v>
      </c>
      <c r="D125" s="763">
        <v>82</v>
      </c>
      <c r="E125" s="778"/>
      <c r="F125" s="633"/>
      <c r="G125" s="633"/>
      <c r="H125" s="778"/>
      <c r="I125" s="633"/>
      <c r="J125" s="778"/>
      <c r="K125" s="633"/>
      <c r="L125" s="633"/>
      <c r="M125" s="633"/>
      <c r="N125" s="633"/>
      <c r="O125" s="633"/>
      <c r="P125" s="764">
        <v>250000</v>
      </c>
      <c r="Q125" s="808"/>
      <c r="R125" s="92"/>
      <c r="S125" s="809" t="s">
        <v>39</v>
      </c>
    </row>
    <row r="126" spans="1:19" ht="155.25">
      <c r="A126" s="306" t="s">
        <v>130</v>
      </c>
      <c r="B126" s="306" t="s">
        <v>136</v>
      </c>
      <c r="C126" s="306" t="s">
        <v>37</v>
      </c>
      <c r="D126" s="763">
        <v>33</v>
      </c>
      <c r="E126" s="778"/>
      <c r="F126" s="813"/>
      <c r="G126" s="633"/>
      <c r="H126" s="778"/>
      <c r="I126" s="633"/>
      <c r="J126" s="778"/>
      <c r="K126" s="633"/>
      <c r="L126" s="633"/>
      <c r="M126" s="633"/>
      <c r="N126" s="633"/>
      <c r="O126" s="633"/>
      <c r="P126" s="764">
        <v>155575</v>
      </c>
      <c r="Q126" s="140"/>
      <c r="R126" s="92"/>
      <c r="S126" s="814" t="s">
        <v>38</v>
      </c>
    </row>
    <row r="127" spans="1:19" ht="60" customHeight="1">
      <c r="A127" s="306" t="s">
        <v>340</v>
      </c>
      <c r="B127" s="306" t="s">
        <v>137</v>
      </c>
      <c r="C127" s="580" t="s">
        <v>146</v>
      </c>
      <c r="D127" s="763">
        <v>4</v>
      </c>
      <c r="E127" s="763">
        <v>3</v>
      </c>
      <c r="F127" s="763">
        <v>3</v>
      </c>
      <c r="G127" s="61"/>
      <c r="H127" s="778"/>
      <c r="I127" s="633"/>
      <c r="J127" s="778"/>
      <c r="K127" s="633"/>
      <c r="L127" s="633"/>
      <c r="M127" s="633"/>
      <c r="N127" s="633"/>
      <c r="O127" s="633"/>
      <c r="P127" s="811"/>
      <c r="Q127" s="140"/>
      <c r="R127" s="92"/>
      <c r="S127" s="766" t="s">
        <v>35</v>
      </c>
    </row>
    <row r="128" spans="1:19" ht="54" customHeight="1">
      <c r="A128" s="306" t="s">
        <v>341</v>
      </c>
      <c r="B128" s="306" t="s">
        <v>145</v>
      </c>
      <c r="C128" s="580" t="s">
        <v>144</v>
      </c>
      <c r="D128" s="815"/>
      <c r="E128" s="815"/>
      <c r="F128" s="816">
        <v>1</v>
      </c>
      <c r="G128" s="61"/>
      <c r="H128" s="766"/>
      <c r="I128" s="766"/>
      <c r="J128" s="766"/>
      <c r="K128" s="766"/>
      <c r="L128" s="766"/>
      <c r="M128" s="766"/>
      <c r="N128" s="766"/>
      <c r="O128" s="61"/>
      <c r="P128" s="811"/>
      <c r="Q128" s="140"/>
      <c r="R128" s="92"/>
      <c r="S128" s="766" t="s">
        <v>35</v>
      </c>
    </row>
    <row r="129" spans="1:19" ht="66.75" customHeight="1">
      <c r="A129" s="306" t="s">
        <v>165</v>
      </c>
      <c r="B129" s="306" t="s">
        <v>138</v>
      </c>
      <c r="C129" s="517" t="s">
        <v>147</v>
      </c>
      <c r="D129" s="233"/>
      <c r="E129" s="763">
        <v>1</v>
      </c>
      <c r="F129" s="86">
        <v>1</v>
      </c>
      <c r="G129" s="86">
        <v>1</v>
      </c>
      <c r="H129" s="763">
        <v>1</v>
      </c>
      <c r="I129" s="86">
        <v>1</v>
      </c>
      <c r="J129" s="778"/>
      <c r="K129" s="633"/>
      <c r="L129" s="633"/>
      <c r="M129" s="633"/>
      <c r="N129" s="633"/>
      <c r="O129" s="633"/>
      <c r="P129" s="811"/>
      <c r="Q129" s="140"/>
      <c r="R129" s="92"/>
      <c r="S129" s="766" t="s">
        <v>35</v>
      </c>
    </row>
    <row r="130" spans="1:19" ht="43.5" customHeight="1">
      <c r="A130" s="306" t="s">
        <v>342</v>
      </c>
      <c r="B130" s="306" t="s">
        <v>104</v>
      </c>
      <c r="C130" s="817" t="s">
        <v>46</v>
      </c>
      <c r="D130" s="140"/>
      <c r="E130" s="763">
        <v>1</v>
      </c>
      <c r="F130" s="818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92"/>
      <c r="S130" s="766" t="s">
        <v>35</v>
      </c>
    </row>
    <row r="131" spans="1:19" ht="52.5" thickBot="1">
      <c r="A131" s="232" t="s">
        <v>355</v>
      </c>
      <c r="B131" s="306" t="s">
        <v>139</v>
      </c>
      <c r="C131" s="637" t="s">
        <v>140</v>
      </c>
      <c r="D131" s="240"/>
      <c r="E131" s="86">
        <v>2</v>
      </c>
      <c r="F131" s="819">
        <v>2</v>
      </c>
      <c r="G131" s="86">
        <v>2</v>
      </c>
      <c r="H131" s="86">
        <v>3</v>
      </c>
      <c r="I131" s="86">
        <v>2</v>
      </c>
      <c r="J131" s="86">
        <v>2</v>
      </c>
      <c r="K131" s="86">
        <v>3</v>
      </c>
      <c r="L131" s="86">
        <v>2</v>
      </c>
      <c r="M131" s="86">
        <v>2</v>
      </c>
      <c r="N131" s="92"/>
      <c r="O131" s="92"/>
      <c r="P131" s="820"/>
      <c r="Q131" s="92"/>
      <c r="R131" s="92"/>
      <c r="S131" s="766" t="s">
        <v>70</v>
      </c>
    </row>
    <row r="132" spans="1:19" ht="17.25" thickBot="1">
      <c r="A132" s="821"/>
      <c r="B132" s="821"/>
      <c r="C132" s="821"/>
      <c r="D132" s="821"/>
      <c r="E132" s="821"/>
      <c r="F132" s="821"/>
      <c r="G132" s="821"/>
      <c r="H132" s="821"/>
      <c r="I132" s="821"/>
      <c r="J132" s="821"/>
      <c r="K132" s="821"/>
      <c r="L132" s="821"/>
      <c r="M132" s="821"/>
      <c r="N132" s="821"/>
      <c r="O132" s="821"/>
      <c r="P132" s="822">
        <v>4885575</v>
      </c>
      <c r="Q132" s="821"/>
      <c r="R132" s="823"/>
      <c r="S132" s="824"/>
    </row>
    <row r="133" spans="1:19" ht="15.75">
      <c r="A133" s="11" t="s">
        <v>42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3"/>
      <c r="Q133" s="11"/>
      <c r="R133" s="11"/>
      <c r="S133" s="12"/>
    </row>
    <row r="134" spans="1:19" ht="15.7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3"/>
      <c r="Q134" s="11"/>
      <c r="R134" s="404"/>
      <c r="S134" s="12"/>
    </row>
    <row r="135" spans="1:19" ht="15.7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3"/>
      <c r="Q135" s="11"/>
      <c r="R135" s="11"/>
      <c r="S135" s="12"/>
    </row>
    <row r="136" spans="1:19" ht="15.7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3"/>
      <c r="Q136" s="11"/>
      <c r="R136" s="11"/>
      <c r="S136" s="12"/>
    </row>
    <row r="137" spans="1:19" ht="15.7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3"/>
      <c r="Q137" s="11"/>
      <c r="R137" s="11"/>
      <c r="S137" s="12"/>
    </row>
    <row r="138" spans="1:19" ht="15.7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3"/>
      <c r="Q138" s="11"/>
      <c r="R138" s="11"/>
      <c r="S138" s="12"/>
    </row>
    <row r="139" spans="1:19" ht="15.7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3"/>
      <c r="Q139" s="11"/>
      <c r="R139" s="11"/>
      <c r="S139" s="12"/>
    </row>
    <row r="140" spans="1:19" ht="15.7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3"/>
      <c r="Q140" s="11"/>
      <c r="R140" s="11"/>
      <c r="S140" s="12"/>
    </row>
    <row r="141" spans="1:19" ht="15.7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3"/>
      <c r="Q141" s="11"/>
      <c r="R141" s="11"/>
      <c r="S141" s="12"/>
    </row>
    <row r="142" spans="1:19" ht="15.7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3"/>
      <c r="Q142" s="11"/>
      <c r="R142" s="11"/>
      <c r="S142" s="12"/>
    </row>
    <row r="143" spans="1:19" ht="15.7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3"/>
      <c r="Q143" s="11"/>
      <c r="R143" s="11"/>
      <c r="S143" s="12"/>
    </row>
    <row r="144" spans="1:19" ht="15.7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3"/>
      <c r="Q144" s="11"/>
      <c r="R144" s="11"/>
      <c r="S144" s="12"/>
    </row>
    <row r="145" spans="1:19" ht="15.75">
      <c r="A145" s="34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3"/>
      <c r="Q145" s="11"/>
      <c r="R145" s="11"/>
      <c r="S145" s="12"/>
    </row>
    <row r="146" spans="1:19" ht="15.7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3"/>
      <c r="Q146" s="11"/>
      <c r="R146" s="11"/>
      <c r="S146" s="12"/>
    </row>
  </sheetData>
  <mergeCells count="18">
    <mergeCell ref="L9:N9"/>
    <mergeCell ref="C11:C12"/>
    <mergeCell ref="B11:B12"/>
    <mergeCell ref="A11:A12"/>
    <mergeCell ref="A9:C9"/>
    <mergeCell ref="I9:K9"/>
    <mergeCell ref="S11:S12"/>
    <mergeCell ref="D11:F11"/>
    <mergeCell ref="P11:R11"/>
    <mergeCell ref="M11:O11"/>
    <mergeCell ref="J11:L11"/>
    <mergeCell ref="G11:I11"/>
    <mergeCell ref="A1:R1"/>
    <mergeCell ref="A2:R2"/>
    <mergeCell ref="A3:R3"/>
    <mergeCell ref="A4:C4"/>
    <mergeCell ref="I4:K4"/>
    <mergeCell ref="L4:N4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topLeftCell="A49" workbookViewId="0">
      <selection activeCell="B53" sqref="B53"/>
    </sheetView>
  </sheetViews>
  <sheetFormatPr baseColWidth="10" defaultColWidth="10.85546875" defaultRowHeight="16.5"/>
  <cols>
    <col min="1" max="1" width="43.7109375" style="293" customWidth="1"/>
    <col min="2" max="2" width="36.7109375" style="470" customWidth="1"/>
    <col min="3" max="3" width="35.42578125" style="293" customWidth="1"/>
    <col min="4" max="4" width="4.28515625" style="293" bestFit="1" customWidth="1"/>
    <col min="5" max="5" width="3.7109375" style="293" customWidth="1"/>
    <col min="6" max="6" width="4" style="293" customWidth="1"/>
    <col min="7" max="7" width="4.140625" style="293" bestFit="1" customWidth="1"/>
    <col min="8" max="8" width="4.42578125" style="293" bestFit="1" customWidth="1"/>
    <col min="9" max="9" width="4.140625" style="293" bestFit="1" customWidth="1"/>
    <col min="10" max="10" width="3.85546875" style="293" bestFit="1" customWidth="1"/>
    <col min="11" max="12" width="4.28515625" style="293" bestFit="1" customWidth="1"/>
    <col min="13" max="13" width="4" style="293" bestFit="1" customWidth="1"/>
    <col min="14" max="14" width="4.140625" style="293" bestFit="1" customWidth="1"/>
    <col min="15" max="15" width="3.85546875" style="293" bestFit="1" customWidth="1"/>
    <col min="16" max="16" width="22.85546875" style="300" customWidth="1"/>
    <col min="17" max="17" width="18" style="293" customWidth="1"/>
    <col min="18" max="18" width="15.140625" style="293" customWidth="1"/>
    <col min="19" max="19" width="27.7109375" style="293" customWidth="1"/>
    <col min="20" max="256" width="10.85546875" style="293"/>
    <col min="257" max="257" width="43.7109375" style="293" customWidth="1"/>
    <col min="258" max="258" width="36.7109375" style="293" customWidth="1"/>
    <col min="259" max="259" width="35.42578125" style="293" customWidth="1"/>
    <col min="260" max="260" width="4.28515625" style="293" bestFit="1" customWidth="1"/>
    <col min="261" max="261" width="3.7109375" style="293" customWidth="1"/>
    <col min="262" max="262" width="4" style="293" customWidth="1"/>
    <col min="263" max="263" width="4.140625" style="293" bestFit="1" customWidth="1"/>
    <col min="264" max="264" width="4.42578125" style="293" bestFit="1" customWidth="1"/>
    <col min="265" max="265" width="4.140625" style="293" bestFit="1" customWidth="1"/>
    <col min="266" max="266" width="3.85546875" style="293" bestFit="1" customWidth="1"/>
    <col min="267" max="268" width="4.28515625" style="293" bestFit="1" customWidth="1"/>
    <col min="269" max="269" width="4" style="293" bestFit="1" customWidth="1"/>
    <col min="270" max="270" width="4.140625" style="293" bestFit="1" customWidth="1"/>
    <col min="271" max="271" width="3.85546875" style="293" bestFit="1" customWidth="1"/>
    <col min="272" max="272" width="22.85546875" style="293" customWidth="1"/>
    <col min="273" max="273" width="18" style="293" customWidth="1"/>
    <col min="274" max="274" width="15.140625" style="293" customWidth="1"/>
    <col min="275" max="275" width="27.7109375" style="293" customWidth="1"/>
    <col min="276" max="512" width="10.85546875" style="293"/>
    <col min="513" max="513" width="43.7109375" style="293" customWidth="1"/>
    <col min="514" max="514" width="36.7109375" style="293" customWidth="1"/>
    <col min="515" max="515" width="35.42578125" style="293" customWidth="1"/>
    <col min="516" max="516" width="4.28515625" style="293" bestFit="1" customWidth="1"/>
    <col min="517" max="517" width="3.7109375" style="293" customWidth="1"/>
    <col min="518" max="518" width="4" style="293" customWidth="1"/>
    <col min="519" max="519" width="4.140625" style="293" bestFit="1" customWidth="1"/>
    <col min="520" max="520" width="4.42578125" style="293" bestFit="1" customWidth="1"/>
    <col min="521" max="521" width="4.140625" style="293" bestFit="1" customWidth="1"/>
    <col min="522" max="522" width="3.85546875" style="293" bestFit="1" customWidth="1"/>
    <col min="523" max="524" width="4.28515625" style="293" bestFit="1" customWidth="1"/>
    <col min="525" max="525" width="4" style="293" bestFit="1" customWidth="1"/>
    <col min="526" max="526" width="4.140625" style="293" bestFit="1" customWidth="1"/>
    <col min="527" max="527" width="3.85546875" style="293" bestFit="1" customWidth="1"/>
    <col min="528" max="528" width="22.85546875" style="293" customWidth="1"/>
    <col min="529" max="529" width="18" style="293" customWidth="1"/>
    <col min="530" max="530" width="15.140625" style="293" customWidth="1"/>
    <col min="531" max="531" width="27.7109375" style="293" customWidth="1"/>
    <col min="532" max="768" width="10.85546875" style="293"/>
    <col min="769" max="769" width="43.7109375" style="293" customWidth="1"/>
    <col min="770" max="770" width="36.7109375" style="293" customWidth="1"/>
    <col min="771" max="771" width="35.42578125" style="293" customWidth="1"/>
    <col min="772" max="772" width="4.28515625" style="293" bestFit="1" customWidth="1"/>
    <col min="773" max="773" width="3.7109375" style="293" customWidth="1"/>
    <col min="774" max="774" width="4" style="293" customWidth="1"/>
    <col min="775" max="775" width="4.140625" style="293" bestFit="1" customWidth="1"/>
    <col min="776" max="776" width="4.42578125" style="293" bestFit="1" customWidth="1"/>
    <col min="777" max="777" width="4.140625" style="293" bestFit="1" customWidth="1"/>
    <col min="778" max="778" width="3.85546875" style="293" bestFit="1" customWidth="1"/>
    <col min="779" max="780" width="4.28515625" style="293" bestFit="1" customWidth="1"/>
    <col min="781" max="781" width="4" style="293" bestFit="1" customWidth="1"/>
    <col min="782" max="782" width="4.140625" style="293" bestFit="1" customWidth="1"/>
    <col min="783" max="783" width="3.85546875" style="293" bestFit="1" customWidth="1"/>
    <col min="784" max="784" width="22.85546875" style="293" customWidth="1"/>
    <col min="785" max="785" width="18" style="293" customWidth="1"/>
    <col min="786" max="786" width="15.140625" style="293" customWidth="1"/>
    <col min="787" max="787" width="27.7109375" style="293" customWidth="1"/>
    <col min="788" max="1024" width="10.85546875" style="293"/>
    <col min="1025" max="1025" width="43.7109375" style="293" customWidth="1"/>
    <col min="1026" max="1026" width="36.7109375" style="293" customWidth="1"/>
    <col min="1027" max="1027" width="35.42578125" style="293" customWidth="1"/>
    <col min="1028" max="1028" width="4.28515625" style="293" bestFit="1" customWidth="1"/>
    <col min="1029" max="1029" width="3.7109375" style="293" customWidth="1"/>
    <col min="1030" max="1030" width="4" style="293" customWidth="1"/>
    <col min="1031" max="1031" width="4.140625" style="293" bestFit="1" customWidth="1"/>
    <col min="1032" max="1032" width="4.42578125" style="293" bestFit="1" customWidth="1"/>
    <col min="1033" max="1033" width="4.140625" style="293" bestFit="1" customWidth="1"/>
    <col min="1034" max="1034" width="3.85546875" style="293" bestFit="1" customWidth="1"/>
    <col min="1035" max="1036" width="4.28515625" style="293" bestFit="1" customWidth="1"/>
    <col min="1037" max="1037" width="4" style="293" bestFit="1" customWidth="1"/>
    <col min="1038" max="1038" width="4.140625" style="293" bestFit="1" customWidth="1"/>
    <col min="1039" max="1039" width="3.85546875" style="293" bestFit="1" customWidth="1"/>
    <col min="1040" max="1040" width="22.85546875" style="293" customWidth="1"/>
    <col min="1041" max="1041" width="18" style="293" customWidth="1"/>
    <col min="1042" max="1042" width="15.140625" style="293" customWidth="1"/>
    <col min="1043" max="1043" width="27.7109375" style="293" customWidth="1"/>
    <col min="1044" max="1280" width="10.85546875" style="293"/>
    <col min="1281" max="1281" width="43.7109375" style="293" customWidth="1"/>
    <col min="1282" max="1282" width="36.7109375" style="293" customWidth="1"/>
    <col min="1283" max="1283" width="35.42578125" style="293" customWidth="1"/>
    <col min="1284" max="1284" width="4.28515625" style="293" bestFit="1" customWidth="1"/>
    <col min="1285" max="1285" width="3.7109375" style="293" customWidth="1"/>
    <col min="1286" max="1286" width="4" style="293" customWidth="1"/>
    <col min="1287" max="1287" width="4.140625" style="293" bestFit="1" customWidth="1"/>
    <col min="1288" max="1288" width="4.42578125" style="293" bestFit="1" customWidth="1"/>
    <col min="1289" max="1289" width="4.140625" style="293" bestFit="1" customWidth="1"/>
    <col min="1290" max="1290" width="3.85546875" style="293" bestFit="1" customWidth="1"/>
    <col min="1291" max="1292" width="4.28515625" style="293" bestFit="1" customWidth="1"/>
    <col min="1293" max="1293" width="4" style="293" bestFit="1" customWidth="1"/>
    <col min="1294" max="1294" width="4.140625" style="293" bestFit="1" customWidth="1"/>
    <col min="1295" max="1295" width="3.85546875" style="293" bestFit="1" customWidth="1"/>
    <col min="1296" max="1296" width="22.85546875" style="293" customWidth="1"/>
    <col min="1297" max="1297" width="18" style="293" customWidth="1"/>
    <col min="1298" max="1298" width="15.140625" style="293" customWidth="1"/>
    <col min="1299" max="1299" width="27.7109375" style="293" customWidth="1"/>
    <col min="1300" max="1536" width="10.85546875" style="293"/>
    <col min="1537" max="1537" width="43.7109375" style="293" customWidth="1"/>
    <col min="1538" max="1538" width="36.7109375" style="293" customWidth="1"/>
    <col min="1539" max="1539" width="35.42578125" style="293" customWidth="1"/>
    <col min="1540" max="1540" width="4.28515625" style="293" bestFit="1" customWidth="1"/>
    <col min="1541" max="1541" width="3.7109375" style="293" customWidth="1"/>
    <col min="1542" max="1542" width="4" style="293" customWidth="1"/>
    <col min="1543" max="1543" width="4.140625" style="293" bestFit="1" customWidth="1"/>
    <col min="1544" max="1544" width="4.42578125" style="293" bestFit="1" customWidth="1"/>
    <col min="1545" max="1545" width="4.140625" style="293" bestFit="1" customWidth="1"/>
    <col min="1546" max="1546" width="3.85546875" style="293" bestFit="1" customWidth="1"/>
    <col min="1547" max="1548" width="4.28515625" style="293" bestFit="1" customWidth="1"/>
    <col min="1549" max="1549" width="4" style="293" bestFit="1" customWidth="1"/>
    <col min="1550" max="1550" width="4.140625" style="293" bestFit="1" customWidth="1"/>
    <col min="1551" max="1551" width="3.85546875" style="293" bestFit="1" customWidth="1"/>
    <col min="1552" max="1552" width="22.85546875" style="293" customWidth="1"/>
    <col min="1553" max="1553" width="18" style="293" customWidth="1"/>
    <col min="1554" max="1554" width="15.140625" style="293" customWidth="1"/>
    <col min="1555" max="1555" width="27.7109375" style="293" customWidth="1"/>
    <col min="1556" max="1792" width="10.85546875" style="293"/>
    <col min="1793" max="1793" width="43.7109375" style="293" customWidth="1"/>
    <col min="1794" max="1794" width="36.7109375" style="293" customWidth="1"/>
    <col min="1795" max="1795" width="35.42578125" style="293" customWidth="1"/>
    <col min="1796" max="1796" width="4.28515625" style="293" bestFit="1" customWidth="1"/>
    <col min="1797" max="1797" width="3.7109375" style="293" customWidth="1"/>
    <col min="1798" max="1798" width="4" style="293" customWidth="1"/>
    <col min="1799" max="1799" width="4.140625" style="293" bestFit="1" customWidth="1"/>
    <col min="1800" max="1800" width="4.42578125" style="293" bestFit="1" customWidth="1"/>
    <col min="1801" max="1801" width="4.140625" style="293" bestFit="1" customWidth="1"/>
    <col min="1802" max="1802" width="3.85546875" style="293" bestFit="1" customWidth="1"/>
    <col min="1803" max="1804" width="4.28515625" style="293" bestFit="1" customWidth="1"/>
    <col min="1805" max="1805" width="4" style="293" bestFit="1" customWidth="1"/>
    <col min="1806" max="1806" width="4.140625" style="293" bestFit="1" customWidth="1"/>
    <col min="1807" max="1807" width="3.85546875" style="293" bestFit="1" customWidth="1"/>
    <col min="1808" max="1808" width="22.85546875" style="293" customWidth="1"/>
    <col min="1809" max="1809" width="18" style="293" customWidth="1"/>
    <col min="1810" max="1810" width="15.140625" style="293" customWidth="1"/>
    <col min="1811" max="1811" width="27.7109375" style="293" customWidth="1"/>
    <col min="1812" max="2048" width="10.85546875" style="293"/>
    <col min="2049" max="2049" width="43.7109375" style="293" customWidth="1"/>
    <col min="2050" max="2050" width="36.7109375" style="293" customWidth="1"/>
    <col min="2051" max="2051" width="35.42578125" style="293" customWidth="1"/>
    <col min="2052" max="2052" width="4.28515625" style="293" bestFit="1" customWidth="1"/>
    <col min="2053" max="2053" width="3.7109375" style="293" customWidth="1"/>
    <col min="2054" max="2054" width="4" style="293" customWidth="1"/>
    <col min="2055" max="2055" width="4.140625" style="293" bestFit="1" customWidth="1"/>
    <col min="2056" max="2056" width="4.42578125" style="293" bestFit="1" customWidth="1"/>
    <col min="2057" max="2057" width="4.140625" style="293" bestFit="1" customWidth="1"/>
    <col min="2058" max="2058" width="3.85546875" style="293" bestFit="1" customWidth="1"/>
    <col min="2059" max="2060" width="4.28515625" style="293" bestFit="1" customWidth="1"/>
    <col min="2061" max="2061" width="4" style="293" bestFit="1" customWidth="1"/>
    <col min="2062" max="2062" width="4.140625" style="293" bestFit="1" customWidth="1"/>
    <col min="2063" max="2063" width="3.85546875" style="293" bestFit="1" customWidth="1"/>
    <col min="2064" max="2064" width="22.85546875" style="293" customWidth="1"/>
    <col min="2065" max="2065" width="18" style="293" customWidth="1"/>
    <col min="2066" max="2066" width="15.140625" style="293" customWidth="1"/>
    <col min="2067" max="2067" width="27.7109375" style="293" customWidth="1"/>
    <col min="2068" max="2304" width="10.85546875" style="293"/>
    <col min="2305" max="2305" width="43.7109375" style="293" customWidth="1"/>
    <col min="2306" max="2306" width="36.7109375" style="293" customWidth="1"/>
    <col min="2307" max="2307" width="35.42578125" style="293" customWidth="1"/>
    <col min="2308" max="2308" width="4.28515625" style="293" bestFit="1" customWidth="1"/>
    <col min="2309" max="2309" width="3.7109375" style="293" customWidth="1"/>
    <col min="2310" max="2310" width="4" style="293" customWidth="1"/>
    <col min="2311" max="2311" width="4.140625" style="293" bestFit="1" customWidth="1"/>
    <col min="2312" max="2312" width="4.42578125" style="293" bestFit="1" customWidth="1"/>
    <col min="2313" max="2313" width="4.140625" style="293" bestFit="1" customWidth="1"/>
    <col min="2314" max="2314" width="3.85546875" style="293" bestFit="1" customWidth="1"/>
    <col min="2315" max="2316" width="4.28515625" style="293" bestFit="1" customWidth="1"/>
    <col min="2317" max="2317" width="4" style="293" bestFit="1" customWidth="1"/>
    <col min="2318" max="2318" width="4.140625" style="293" bestFit="1" customWidth="1"/>
    <col min="2319" max="2319" width="3.85546875" style="293" bestFit="1" customWidth="1"/>
    <col min="2320" max="2320" width="22.85546875" style="293" customWidth="1"/>
    <col min="2321" max="2321" width="18" style="293" customWidth="1"/>
    <col min="2322" max="2322" width="15.140625" style="293" customWidth="1"/>
    <col min="2323" max="2323" width="27.7109375" style="293" customWidth="1"/>
    <col min="2324" max="2560" width="10.85546875" style="293"/>
    <col min="2561" max="2561" width="43.7109375" style="293" customWidth="1"/>
    <col min="2562" max="2562" width="36.7109375" style="293" customWidth="1"/>
    <col min="2563" max="2563" width="35.42578125" style="293" customWidth="1"/>
    <col min="2564" max="2564" width="4.28515625" style="293" bestFit="1" customWidth="1"/>
    <col min="2565" max="2565" width="3.7109375" style="293" customWidth="1"/>
    <col min="2566" max="2566" width="4" style="293" customWidth="1"/>
    <col min="2567" max="2567" width="4.140625" style="293" bestFit="1" customWidth="1"/>
    <col min="2568" max="2568" width="4.42578125" style="293" bestFit="1" customWidth="1"/>
    <col min="2569" max="2569" width="4.140625" style="293" bestFit="1" customWidth="1"/>
    <col min="2570" max="2570" width="3.85546875" style="293" bestFit="1" customWidth="1"/>
    <col min="2571" max="2572" width="4.28515625" style="293" bestFit="1" customWidth="1"/>
    <col min="2573" max="2573" width="4" style="293" bestFit="1" customWidth="1"/>
    <col min="2574" max="2574" width="4.140625" style="293" bestFit="1" customWidth="1"/>
    <col min="2575" max="2575" width="3.85546875" style="293" bestFit="1" customWidth="1"/>
    <col min="2576" max="2576" width="22.85546875" style="293" customWidth="1"/>
    <col min="2577" max="2577" width="18" style="293" customWidth="1"/>
    <col min="2578" max="2578" width="15.140625" style="293" customWidth="1"/>
    <col min="2579" max="2579" width="27.7109375" style="293" customWidth="1"/>
    <col min="2580" max="2816" width="10.85546875" style="293"/>
    <col min="2817" max="2817" width="43.7109375" style="293" customWidth="1"/>
    <col min="2818" max="2818" width="36.7109375" style="293" customWidth="1"/>
    <col min="2819" max="2819" width="35.42578125" style="293" customWidth="1"/>
    <col min="2820" max="2820" width="4.28515625" style="293" bestFit="1" customWidth="1"/>
    <col min="2821" max="2821" width="3.7109375" style="293" customWidth="1"/>
    <col min="2822" max="2822" width="4" style="293" customWidth="1"/>
    <col min="2823" max="2823" width="4.140625" style="293" bestFit="1" customWidth="1"/>
    <col min="2824" max="2824" width="4.42578125" style="293" bestFit="1" customWidth="1"/>
    <col min="2825" max="2825" width="4.140625" style="293" bestFit="1" customWidth="1"/>
    <col min="2826" max="2826" width="3.85546875" style="293" bestFit="1" customWidth="1"/>
    <col min="2827" max="2828" width="4.28515625" style="293" bestFit="1" customWidth="1"/>
    <col min="2829" max="2829" width="4" style="293" bestFit="1" customWidth="1"/>
    <col min="2830" max="2830" width="4.140625" style="293" bestFit="1" customWidth="1"/>
    <col min="2831" max="2831" width="3.85546875" style="293" bestFit="1" customWidth="1"/>
    <col min="2832" max="2832" width="22.85546875" style="293" customWidth="1"/>
    <col min="2833" max="2833" width="18" style="293" customWidth="1"/>
    <col min="2834" max="2834" width="15.140625" style="293" customWidth="1"/>
    <col min="2835" max="2835" width="27.7109375" style="293" customWidth="1"/>
    <col min="2836" max="3072" width="10.85546875" style="293"/>
    <col min="3073" max="3073" width="43.7109375" style="293" customWidth="1"/>
    <col min="3074" max="3074" width="36.7109375" style="293" customWidth="1"/>
    <col min="3075" max="3075" width="35.42578125" style="293" customWidth="1"/>
    <col min="3076" max="3076" width="4.28515625" style="293" bestFit="1" customWidth="1"/>
    <col min="3077" max="3077" width="3.7109375" style="293" customWidth="1"/>
    <col min="3078" max="3078" width="4" style="293" customWidth="1"/>
    <col min="3079" max="3079" width="4.140625" style="293" bestFit="1" customWidth="1"/>
    <col min="3080" max="3080" width="4.42578125" style="293" bestFit="1" customWidth="1"/>
    <col min="3081" max="3081" width="4.140625" style="293" bestFit="1" customWidth="1"/>
    <col min="3082" max="3082" width="3.85546875" style="293" bestFit="1" customWidth="1"/>
    <col min="3083" max="3084" width="4.28515625" style="293" bestFit="1" customWidth="1"/>
    <col min="3085" max="3085" width="4" style="293" bestFit="1" customWidth="1"/>
    <col min="3086" max="3086" width="4.140625" style="293" bestFit="1" customWidth="1"/>
    <col min="3087" max="3087" width="3.85546875" style="293" bestFit="1" customWidth="1"/>
    <col min="3088" max="3088" width="22.85546875" style="293" customWidth="1"/>
    <col min="3089" max="3089" width="18" style="293" customWidth="1"/>
    <col min="3090" max="3090" width="15.140625" style="293" customWidth="1"/>
    <col min="3091" max="3091" width="27.7109375" style="293" customWidth="1"/>
    <col min="3092" max="3328" width="10.85546875" style="293"/>
    <col min="3329" max="3329" width="43.7109375" style="293" customWidth="1"/>
    <col min="3330" max="3330" width="36.7109375" style="293" customWidth="1"/>
    <col min="3331" max="3331" width="35.42578125" style="293" customWidth="1"/>
    <col min="3332" max="3332" width="4.28515625" style="293" bestFit="1" customWidth="1"/>
    <col min="3333" max="3333" width="3.7109375" style="293" customWidth="1"/>
    <col min="3334" max="3334" width="4" style="293" customWidth="1"/>
    <col min="3335" max="3335" width="4.140625" style="293" bestFit="1" customWidth="1"/>
    <col min="3336" max="3336" width="4.42578125" style="293" bestFit="1" customWidth="1"/>
    <col min="3337" max="3337" width="4.140625" style="293" bestFit="1" customWidth="1"/>
    <col min="3338" max="3338" width="3.85546875" style="293" bestFit="1" customWidth="1"/>
    <col min="3339" max="3340" width="4.28515625" style="293" bestFit="1" customWidth="1"/>
    <col min="3341" max="3341" width="4" style="293" bestFit="1" customWidth="1"/>
    <col min="3342" max="3342" width="4.140625" style="293" bestFit="1" customWidth="1"/>
    <col min="3343" max="3343" width="3.85546875" style="293" bestFit="1" customWidth="1"/>
    <col min="3344" max="3344" width="22.85546875" style="293" customWidth="1"/>
    <col min="3345" max="3345" width="18" style="293" customWidth="1"/>
    <col min="3346" max="3346" width="15.140625" style="293" customWidth="1"/>
    <col min="3347" max="3347" width="27.7109375" style="293" customWidth="1"/>
    <col min="3348" max="3584" width="10.85546875" style="293"/>
    <col min="3585" max="3585" width="43.7109375" style="293" customWidth="1"/>
    <col min="3586" max="3586" width="36.7109375" style="293" customWidth="1"/>
    <col min="3587" max="3587" width="35.42578125" style="293" customWidth="1"/>
    <col min="3588" max="3588" width="4.28515625" style="293" bestFit="1" customWidth="1"/>
    <col min="3589" max="3589" width="3.7109375" style="293" customWidth="1"/>
    <col min="3590" max="3590" width="4" style="293" customWidth="1"/>
    <col min="3591" max="3591" width="4.140625" style="293" bestFit="1" customWidth="1"/>
    <col min="3592" max="3592" width="4.42578125" style="293" bestFit="1" customWidth="1"/>
    <col min="3593" max="3593" width="4.140625" style="293" bestFit="1" customWidth="1"/>
    <col min="3594" max="3594" width="3.85546875" style="293" bestFit="1" customWidth="1"/>
    <col min="3595" max="3596" width="4.28515625" style="293" bestFit="1" customWidth="1"/>
    <col min="3597" max="3597" width="4" style="293" bestFit="1" customWidth="1"/>
    <col min="3598" max="3598" width="4.140625" style="293" bestFit="1" customWidth="1"/>
    <col min="3599" max="3599" width="3.85546875" style="293" bestFit="1" customWidth="1"/>
    <col min="3600" max="3600" width="22.85546875" style="293" customWidth="1"/>
    <col min="3601" max="3601" width="18" style="293" customWidth="1"/>
    <col min="3602" max="3602" width="15.140625" style="293" customWidth="1"/>
    <col min="3603" max="3603" width="27.7109375" style="293" customWidth="1"/>
    <col min="3604" max="3840" width="10.85546875" style="293"/>
    <col min="3841" max="3841" width="43.7109375" style="293" customWidth="1"/>
    <col min="3842" max="3842" width="36.7109375" style="293" customWidth="1"/>
    <col min="3843" max="3843" width="35.42578125" style="293" customWidth="1"/>
    <col min="3844" max="3844" width="4.28515625" style="293" bestFit="1" customWidth="1"/>
    <col min="3845" max="3845" width="3.7109375" style="293" customWidth="1"/>
    <col min="3846" max="3846" width="4" style="293" customWidth="1"/>
    <col min="3847" max="3847" width="4.140625" style="293" bestFit="1" customWidth="1"/>
    <col min="3848" max="3848" width="4.42578125" style="293" bestFit="1" customWidth="1"/>
    <col min="3849" max="3849" width="4.140625" style="293" bestFit="1" customWidth="1"/>
    <col min="3850" max="3850" width="3.85546875" style="293" bestFit="1" customWidth="1"/>
    <col min="3851" max="3852" width="4.28515625" style="293" bestFit="1" customWidth="1"/>
    <col min="3853" max="3853" width="4" style="293" bestFit="1" customWidth="1"/>
    <col min="3854" max="3854" width="4.140625" style="293" bestFit="1" customWidth="1"/>
    <col min="3855" max="3855" width="3.85546875" style="293" bestFit="1" customWidth="1"/>
    <col min="3856" max="3856" width="22.85546875" style="293" customWidth="1"/>
    <col min="3857" max="3857" width="18" style="293" customWidth="1"/>
    <col min="3858" max="3858" width="15.140625" style="293" customWidth="1"/>
    <col min="3859" max="3859" width="27.7109375" style="293" customWidth="1"/>
    <col min="3860" max="4096" width="10.85546875" style="293"/>
    <col min="4097" max="4097" width="43.7109375" style="293" customWidth="1"/>
    <col min="4098" max="4098" width="36.7109375" style="293" customWidth="1"/>
    <col min="4099" max="4099" width="35.42578125" style="293" customWidth="1"/>
    <col min="4100" max="4100" width="4.28515625" style="293" bestFit="1" customWidth="1"/>
    <col min="4101" max="4101" width="3.7109375" style="293" customWidth="1"/>
    <col min="4102" max="4102" width="4" style="293" customWidth="1"/>
    <col min="4103" max="4103" width="4.140625" style="293" bestFit="1" customWidth="1"/>
    <col min="4104" max="4104" width="4.42578125" style="293" bestFit="1" customWidth="1"/>
    <col min="4105" max="4105" width="4.140625" style="293" bestFit="1" customWidth="1"/>
    <col min="4106" max="4106" width="3.85546875" style="293" bestFit="1" customWidth="1"/>
    <col min="4107" max="4108" width="4.28515625" style="293" bestFit="1" customWidth="1"/>
    <col min="4109" max="4109" width="4" style="293" bestFit="1" customWidth="1"/>
    <col min="4110" max="4110" width="4.140625" style="293" bestFit="1" customWidth="1"/>
    <col min="4111" max="4111" width="3.85546875" style="293" bestFit="1" customWidth="1"/>
    <col min="4112" max="4112" width="22.85546875" style="293" customWidth="1"/>
    <col min="4113" max="4113" width="18" style="293" customWidth="1"/>
    <col min="4114" max="4114" width="15.140625" style="293" customWidth="1"/>
    <col min="4115" max="4115" width="27.7109375" style="293" customWidth="1"/>
    <col min="4116" max="4352" width="10.85546875" style="293"/>
    <col min="4353" max="4353" width="43.7109375" style="293" customWidth="1"/>
    <col min="4354" max="4354" width="36.7109375" style="293" customWidth="1"/>
    <col min="4355" max="4355" width="35.42578125" style="293" customWidth="1"/>
    <col min="4356" max="4356" width="4.28515625" style="293" bestFit="1" customWidth="1"/>
    <col min="4357" max="4357" width="3.7109375" style="293" customWidth="1"/>
    <col min="4358" max="4358" width="4" style="293" customWidth="1"/>
    <col min="4359" max="4359" width="4.140625" style="293" bestFit="1" customWidth="1"/>
    <col min="4360" max="4360" width="4.42578125" style="293" bestFit="1" customWidth="1"/>
    <col min="4361" max="4361" width="4.140625" style="293" bestFit="1" customWidth="1"/>
    <col min="4362" max="4362" width="3.85546875" style="293" bestFit="1" customWidth="1"/>
    <col min="4363" max="4364" width="4.28515625" style="293" bestFit="1" customWidth="1"/>
    <col min="4365" max="4365" width="4" style="293" bestFit="1" customWidth="1"/>
    <col min="4366" max="4366" width="4.140625" style="293" bestFit="1" customWidth="1"/>
    <col min="4367" max="4367" width="3.85546875" style="293" bestFit="1" customWidth="1"/>
    <col min="4368" max="4368" width="22.85546875" style="293" customWidth="1"/>
    <col min="4369" max="4369" width="18" style="293" customWidth="1"/>
    <col min="4370" max="4370" width="15.140625" style="293" customWidth="1"/>
    <col min="4371" max="4371" width="27.7109375" style="293" customWidth="1"/>
    <col min="4372" max="4608" width="10.85546875" style="293"/>
    <col min="4609" max="4609" width="43.7109375" style="293" customWidth="1"/>
    <col min="4610" max="4610" width="36.7109375" style="293" customWidth="1"/>
    <col min="4611" max="4611" width="35.42578125" style="293" customWidth="1"/>
    <col min="4612" max="4612" width="4.28515625" style="293" bestFit="1" customWidth="1"/>
    <col min="4613" max="4613" width="3.7109375" style="293" customWidth="1"/>
    <col min="4614" max="4614" width="4" style="293" customWidth="1"/>
    <col min="4615" max="4615" width="4.140625" style="293" bestFit="1" customWidth="1"/>
    <col min="4616" max="4616" width="4.42578125" style="293" bestFit="1" customWidth="1"/>
    <col min="4617" max="4617" width="4.140625" style="293" bestFit="1" customWidth="1"/>
    <col min="4618" max="4618" width="3.85546875" style="293" bestFit="1" customWidth="1"/>
    <col min="4619" max="4620" width="4.28515625" style="293" bestFit="1" customWidth="1"/>
    <col min="4621" max="4621" width="4" style="293" bestFit="1" customWidth="1"/>
    <col min="4622" max="4622" width="4.140625" style="293" bestFit="1" customWidth="1"/>
    <col min="4623" max="4623" width="3.85546875" style="293" bestFit="1" customWidth="1"/>
    <col min="4624" max="4624" width="22.85546875" style="293" customWidth="1"/>
    <col min="4625" max="4625" width="18" style="293" customWidth="1"/>
    <col min="4626" max="4626" width="15.140625" style="293" customWidth="1"/>
    <col min="4627" max="4627" width="27.7109375" style="293" customWidth="1"/>
    <col min="4628" max="4864" width="10.85546875" style="293"/>
    <col min="4865" max="4865" width="43.7109375" style="293" customWidth="1"/>
    <col min="4866" max="4866" width="36.7109375" style="293" customWidth="1"/>
    <col min="4867" max="4867" width="35.42578125" style="293" customWidth="1"/>
    <col min="4868" max="4868" width="4.28515625" style="293" bestFit="1" customWidth="1"/>
    <col min="4869" max="4869" width="3.7109375" style="293" customWidth="1"/>
    <col min="4870" max="4870" width="4" style="293" customWidth="1"/>
    <col min="4871" max="4871" width="4.140625" style="293" bestFit="1" customWidth="1"/>
    <col min="4872" max="4872" width="4.42578125" style="293" bestFit="1" customWidth="1"/>
    <col min="4873" max="4873" width="4.140625" style="293" bestFit="1" customWidth="1"/>
    <col min="4874" max="4874" width="3.85546875" style="293" bestFit="1" customWidth="1"/>
    <col min="4875" max="4876" width="4.28515625" style="293" bestFit="1" customWidth="1"/>
    <col min="4877" max="4877" width="4" style="293" bestFit="1" customWidth="1"/>
    <col min="4878" max="4878" width="4.140625" style="293" bestFit="1" customWidth="1"/>
    <col min="4879" max="4879" width="3.85546875" style="293" bestFit="1" customWidth="1"/>
    <col min="4880" max="4880" width="22.85546875" style="293" customWidth="1"/>
    <col min="4881" max="4881" width="18" style="293" customWidth="1"/>
    <col min="4882" max="4882" width="15.140625" style="293" customWidth="1"/>
    <col min="4883" max="4883" width="27.7109375" style="293" customWidth="1"/>
    <col min="4884" max="5120" width="10.85546875" style="293"/>
    <col min="5121" max="5121" width="43.7109375" style="293" customWidth="1"/>
    <col min="5122" max="5122" width="36.7109375" style="293" customWidth="1"/>
    <col min="5123" max="5123" width="35.42578125" style="293" customWidth="1"/>
    <col min="5124" max="5124" width="4.28515625" style="293" bestFit="1" customWidth="1"/>
    <col min="5125" max="5125" width="3.7109375" style="293" customWidth="1"/>
    <col min="5126" max="5126" width="4" style="293" customWidth="1"/>
    <col min="5127" max="5127" width="4.140625" style="293" bestFit="1" customWidth="1"/>
    <col min="5128" max="5128" width="4.42578125" style="293" bestFit="1" customWidth="1"/>
    <col min="5129" max="5129" width="4.140625" style="293" bestFit="1" customWidth="1"/>
    <col min="5130" max="5130" width="3.85546875" style="293" bestFit="1" customWidth="1"/>
    <col min="5131" max="5132" width="4.28515625" style="293" bestFit="1" customWidth="1"/>
    <col min="5133" max="5133" width="4" style="293" bestFit="1" customWidth="1"/>
    <col min="5134" max="5134" width="4.140625" style="293" bestFit="1" customWidth="1"/>
    <col min="5135" max="5135" width="3.85546875" style="293" bestFit="1" customWidth="1"/>
    <col min="5136" max="5136" width="22.85546875" style="293" customWidth="1"/>
    <col min="5137" max="5137" width="18" style="293" customWidth="1"/>
    <col min="5138" max="5138" width="15.140625" style="293" customWidth="1"/>
    <col min="5139" max="5139" width="27.7109375" style="293" customWidth="1"/>
    <col min="5140" max="5376" width="10.85546875" style="293"/>
    <col min="5377" max="5377" width="43.7109375" style="293" customWidth="1"/>
    <col min="5378" max="5378" width="36.7109375" style="293" customWidth="1"/>
    <col min="5379" max="5379" width="35.42578125" style="293" customWidth="1"/>
    <col min="5380" max="5380" width="4.28515625" style="293" bestFit="1" customWidth="1"/>
    <col min="5381" max="5381" width="3.7109375" style="293" customWidth="1"/>
    <col min="5382" max="5382" width="4" style="293" customWidth="1"/>
    <col min="5383" max="5383" width="4.140625" style="293" bestFit="1" customWidth="1"/>
    <col min="5384" max="5384" width="4.42578125" style="293" bestFit="1" customWidth="1"/>
    <col min="5385" max="5385" width="4.140625" style="293" bestFit="1" customWidth="1"/>
    <col min="5386" max="5386" width="3.85546875" style="293" bestFit="1" customWidth="1"/>
    <col min="5387" max="5388" width="4.28515625" style="293" bestFit="1" customWidth="1"/>
    <col min="5389" max="5389" width="4" style="293" bestFit="1" customWidth="1"/>
    <col min="5390" max="5390" width="4.140625" style="293" bestFit="1" customWidth="1"/>
    <col min="5391" max="5391" width="3.85546875" style="293" bestFit="1" customWidth="1"/>
    <col min="5392" max="5392" width="22.85546875" style="293" customWidth="1"/>
    <col min="5393" max="5393" width="18" style="293" customWidth="1"/>
    <col min="5394" max="5394" width="15.140625" style="293" customWidth="1"/>
    <col min="5395" max="5395" width="27.7109375" style="293" customWidth="1"/>
    <col min="5396" max="5632" width="10.85546875" style="293"/>
    <col min="5633" max="5633" width="43.7109375" style="293" customWidth="1"/>
    <col min="5634" max="5634" width="36.7109375" style="293" customWidth="1"/>
    <col min="5635" max="5635" width="35.42578125" style="293" customWidth="1"/>
    <col min="5636" max="5636" width="4.28515625" style="293" bestFit="1" customWidth="1"/>
    <col min="5637" max="5637" width="3.7109375" style="293" customWidth="1"/>
    <col min="5638" max="5638" width="4" style="293" customWidth="1"/>
    <col min="5639" max="5639" width="4.140625" style="293" bestFit="1" customWidth="1"/>
    <col min="5640" max="5640" width="4.42578125" style="293" bestFit="1" customWidth="1"/>
    <col min="5641" max="5641" width="4.140625" style="293" bestFit="1" customWidth="1"/>
    <col min="5642" max="5642" width="3.85546875" style="293" bestFit="1" customWidth="1"/>
    <col min="5643" max="5644" width="4.28515625" style="293" bestFit="1" customWidth="1"/>
    <col min="5645" max="5645" width="4" style="293" bestFit="1" customWidth="1"/>
    <col min="5646" max="5646" width="4.140625" style="293" bestFit="1" customWidth="1"/>
    <col min="5647" max="5647" width="3.85546875" style="293" bestFit="1" customWidth="1"/>
    <col min="5648" max="5648" width="22.85546875" style="293" customWidth="1"/>
    <col min="5649" max="5649" width="18" style="293" customWidth="1"/>
    <col min="5650" max="5650" width="15.140625" style="293" customWidth="1"/>
    <col min="5651" max="5651" width="27.7109375" style="293" customWidth="1"/>
    <col min="5652" max="5888" width="10.85546875" style="293"/>
    <col min="5889" max="5889" width="43.7109375" style="293" customWidth="1"/>
    <col min="5890" max="5890" width="36.7109375" style="293" customWidth="1"/>
    <col min="5891" max="5891" width="35.42578125" style="293" customWidth="1"/>
    <col min="5892" max="5892" width="4.28515625" style="293" bestFit="1" customWidth="1"/>
    <col min="5893" max="5893" width="3.7109375" style="293" customWidth="1"/>
    <col min="5894" max="5894" width="4" style="293" customWidth="1"/>
    <col min="5895" max="5895" width="4.140625" style="293" bestFit="1" customWidth="1"/>
    <col min="5896" max="5896" width="4.42578125" style="293" bestFit="1" customWidth="1"/>
    <col min="5897" max="5897" width="4.140625" style="293" bestFit="1" customWidth="1"/>
    <col min="5898" max="5898" width="3.85546875" style="293" bestFit="1" customWidth="1"/>
    <col min="5899" max="5900" width="4.28515625" style="293" bestFit="1" customWidth="1"/>
    <col min="5901" max="5901" width="4" style="293" bestFit="1" customWidth="1"/>
    <col min="5902" max="5902" width="4.140625" style="293" bestFit="1" customWidth="1"/>
    <col min="5903" max="5903" width="3.85546875" style="293" bestFit="1" customWidth="1"/>
    <col min="5904" max="5904" width="22.85546875" style="293" customWidth="1"/>
    <col min="5905" max="5905" width="18" style="293" customWidth="1"/>
    <col min="5906" max="5906" width="15.140625" style="293" customWidth="1"/>
    <col min="5907" max="5907" width="27.7109375" style="293" customWidth="1"/>
    <col min="5908" max="6144" width="10.85546875" style="293"/>
    <col min="6145" max="6145" width="43.7109375" style="293" customWidth="1"/>
    <col min="6146" max="6146" width="36.7109375" style="293" customWidth="1"/>
    <col min="6147" max="6147" width="35.42578125" style="293" customWidth="1"/>
    <col min="6148" max="6148" width="4.28515625" style="293" bestFit="1" customWidth="1"/>
    <col min="6149" max="6149" width="3.7109375" style="293" customWidth="1"/>
    <col min="6150" max="6150" width="4" style="293" customWidth="1"/>
    <col min="6151" max="6151" width="4.140625" style="293" bestFit="1" customWidth="1"/>
    <col min="6152" max="6152" width="4.42578125" style="293" bestFit="1" customWidth="1"/>
    <col min="6153" max="6153" width="4.140625" style="293" bestFit="1" customWidth="1"/>
    <col min="6154" max="6154" width="3.85546875" style="293" bestFit="1" customWidth="1"/>
    <col min="6155" max="6156" width="4.28515625" style="293" bestFit="1" customWidth="1"/>
    <col min="6157" max="6157" width="4" style="293" bestFit="1" customWidth="1"/>
    <col min="6158" max="6158" width="4.140625" style="293" bestFit="1" customWidth="1"/>
    <col min="6159" max="6159" width="3.85546875" style="293" bestFit="1" customWidth="1"/>
    <col min="6160" max="6160" width="22.85546875" style="293" customWidth="1"/>
    <col min="6161" max="6161" width="18" style="293" customWidth="1"/>
    <col min="6162" max="6162" width="15.140625" style="293" customWidth="1"/>
    <col min="6163" max="6163" width="27.7109375" style="293" customWidth="1"/>
    <col min="6164" max="6400" width="10.85546875" style="293"/>
    <col min="6401" max="6401" width="43.7109375" style="293" customWidth="1"/>
    <col min="6402" max="6402" width="36.7109375" style="293" customWidth="1"/>
    <col min="6403" max="6403" width="35.42578125" style="293" customWidth="1"/>
    <col min="6404" max="6404" width="4.28515625" style="293" bestFit="1" customWidth="1"/>
    <col min="6405" max="6405" width="3.7109375" style="293" customWidth="1"/>
    <col min="6406" max="6406" width="4" style="293" customWidth="1"/>
    <col min="6407" max="6407" width="4.140625" style="293" bestFit="1" customWidth="1"/>
    <col min="6408" max="6408" width="4.42578125" style="293" bestFit="1" customWidth="1"/>
    <col min="6409" max="6409" width="4.140625" style="293" bestFit="1" customWidth="1"/>
    <col min="6410" max="6410" width="3.85546875" style="293" bestFit="1" customWidth="1"/>
    <col min="6411" max="6412" width="4.28515625" style="293" bestFit="1" customWidth="1"/>
    <col min="6413" max="6413" width="4" style="293" bestFit="1" customWidth="1"/>
    <col min="6414" max="6414" width="4.140625" style="293" bestFit="1" customWidth="1"/>
    <col min="6415" max="6415" width="3.85546875" style="293" bestFit="1" customWidth="1"/>
    <col min="6416" max="6416" width="22.85546875" style="293" customWidth="1"/>
    <col min="6417" max="6417" width="18" style="293" customWidth="1"/>
    <col min="6418" max="6418" width="15.140625" style="293" customWidth="1"/>
    <col min="6419" max="6419" width="27.7109375" style="293" customWidth="1"/>
    <col min="6420" max="6656" width="10.85546875" style="293"/>
    <col min="6657" max="6657" width="43.7109375" style="293" customWidth="1"/>
    <col min="6658" max="6658" width="36.7109375" style="293" customWidth="1"/>
    <col min="6659" max="6659" width="35.42578125" style="293" customWidth="1"/>
    <col min="6660" max="6660" width="4.28515625" style="293" bestFit="1" customWidth="1"/>
    <col min="6661" max="6661" width="3.7109375" style="293" customWidth="1"/>
    <col min="6662" max="6662" width="4" style="293" customWidth="1"/>
    <col min="6663" max="6663" width="4.140625" style="293" bestFit="1" customWidth="1"/>
    <col min="6664" max="6664" width="4.42578125" style="293" bestFit="1" customWidth="1"/>
    <col min="6665" max="6665" width="4.140625" style="293" bestFit="1" customWidth="1"/>
    <col min="6666" max="6666" width="3.85546875" style="293" bestFit="1" customWidth="1"/>
    <col min="6667" max="6668" width="4.28515625" style="293" bestFit="1" customWidth="1"/>
    <col min="6669" max="6669" width="4" style="293" bestFit="1" customWidth="1"/>
    <col min="6670" max="6670" width="4.140625" style="293" bestFit="1" customWidth="1"/>
    <col min="6671" max="6671" width="3.85546875" style="293" bestFit="1" customWidth="1"/>
    <col min="6672" max="6672" width="22.85546875" style="293" customWidth="1"/>
    <col min="6673" max="6673" width="18" style="293" customWidth="1"/>
    <col min="6674" max="6674" width="15.140625" style="293" customWidth="1"/>
    <col min="6675" max="6675" width="27.7109375" style="293" customWidth="1"/>
    <col min="6676" max="6912" width="10.85546875" style="293"/>
    <col min="6913" max="6913" width="43.7109375" style="293" customWidth="1"/>
    <col min="6914" max="6914" width="36.7109375" style="293" customWidth="1"/>
    <col min="6915" max="6915" width="35.42578125" style="293" customWidth="1"/>
    <col min="6916" max="6916" width="4.28515625" style="293" bestFit="1" customWidth="1"/>
    <col min="6917" max="6917" width="3.7109375" style="293" customWidth="1"/>
    <col min="6918" max="6918" width="4" style="293" customWidth="1"/>
    <col min="6919" max="6919" width="4.140625" style="293" bestFit="1" customWidth="1"/>
    <col min="6920" max="6920" width="4.42578125" style="293" bestFit="1" customWidth="1"/>
    <col min="6921" max="6921" width="4.140625" style="293" bestFit="1" customWidth="1"/>
    <col min="6922" max="6922" width="3.85546875" style="293" bestFit="1" customWidth="1"/>
    <col min="6923" max="6924" width="4.28515625" style="293" bestFit="1" customWidth="1"/>
    <col min="6925" max="6925" width="4" style="293" bestFit="1" customWidth="1"/>
    <col min="6926" max="6926" width="4.140625" style="293" bestFit="1" customWidth="1"/>
    <col min="6927" max="6927" width="3.85546875" style="293" bestFit="1" customWidth="1"/>
    <col min="6928" max="6928" width="22.85546875" style="293" customWidth="1"/>
    <col min="6929" max="6929" width="18" style="293" customWidth="1"/>
    <col min="6930" max="6930" width="15.140625" style="293" customWidth="1"/>
    <col min="6931" max="6931" width="27.7109375" style="293" customWidth="1"/>
    <col min="6932" max="7168" width="10.85546875" style="293"/>
    <col min="7169" max="7169" width="43.7109375" style="293" customWidth="1"/>
    <col min="7170" max="7170" width="36.7109375" style="293" customWidth="1"/>
    <col min="7171" max="7171" width="35.42578125" style="293" customWidth="1"/>
    <col min="7172" max="7172" width="4.28515625" style="293" bestFit="1" customWidth="1"/>
    <col min="7173" max="7173" width="3.7109375" style="293" customWidth="1"/>
    <col min="7174" max="7174" width="4" style="293" customWidth="1"/>
    <col min="7175" max="7175" width="4.140625" style="293" bestFit="1" customWidth="1"/>
    <col min="7176" max="7176" width="4.42578125" style="293" bestFit="1" customWidth="1"/>
    <col min="7177" max="7177" width="4.140625" style="293" bestFit="1" customWidth="1"/>
    <col min="7178" max="7178" width="3.85546875" style="293" bestFit="1" customWidth="1"/>
    <col min="7179" max="7180" width="4.28515625" style="293" bestFit="1" customWidth="1"/>
    <col min="7181" max="7181" width="4" style="293" bestFit="1" customWidth="1"/>
    <col min="7182" max="7182" width="4.140625" style="293" bestFit="1" customWidth="1"/>
    <col min="7183" max="7183" width="3.85546875" style="293" bestFit="1" customWidth="1"/>
    <col min="7184" max="7184" width="22.85546875" style="293" customWidth="1"/>
    <col min="7185" max="7185" width="18" style="293" customWidth="1"/>
    <col min="7186" max="7186" width="15.140625" style="293" customWidth="1"/>
    <col min="7187" max="7187" width="27.7109375" style="293" customWidth="1"/>
    <col min="7188" max="7424" width="10.85546875" style="293"/>
    <col min="7425" max="7425" width="43.7109375" style="293" customWidth="1"/>
    <col min="7426" max="7426" width="36.7109375" style="293" customWidth="1"/>
    <col min="7427" max="7427" width="35.42578125" style="293" customWidth="1"/>
    <col min="7428" max="7428" width="4.28515625" style="293" bestFit="1" customWidth="1"/>
    <col min="7429" max="7429" width="3.7109375" style="293" customWidth="1"/>
    <col min="7430" max="7430" width="4" style="293" customWidth="1"/>
    <col min="7431" max="7431" width="4.140625" style="293" bestFit="1" customWidth="1"/>
    <col min="7432" max="7432" width="4.42578125" style="293" bestFit="1" customWidth="1"/>
    <col min="7433" max="7433" width="4.140625" style="293" bestFit="1" customWidth="1"/>
    <col min="7434" max="7434" width="3.85546875" style="293" bestFit="1" customWidth="1"/>
    <col min="7435" max="7436" width="4.28515625" style="293" bestFit="1" customWidth="1"/>
    <col min="7437" max="7437" width="4" style="293" bestFit="1" customWidth="1"/>
    <col min="7438" max="7438" width="4.140625" style="293" bestFit="1" customWidth="1"/>
    <col min="7439" max="7439" width="3.85546875" style="293" bestFit="1" customWidth="1"/>
    <col min="7440" max="7440" width="22.85546875" style="293" customWidth="1"/>
    <col min="7441" max="7441" width="18" style="293" customWidth="1"/>
    <col min="7442" max="7442" width="15.140625" style="293" customWidth="1"/>
    <col min="7443" max="7443" width="27.7109375" style="293" customWidth="1"/>
    <col min="7444" max="7680" width="10.85546875" style="293"/>
    <col min="7681" max="7681" width="43.7109375" style="293" customWidth="1"/>
    <col min="7682" max="7682" width="36.7109375" style="293" customWidth="1"/>
    <col min="7683" max="7683" width="35.42578125" style="293" customWidth="1"/>
    <col min="7684" max="7684" width="4.28515625" style="293" bestFit="1" customWidth="1"/>
    <col min="7685" max="7685" width="3.7109375" style="293" customWidth="1"/>
    <col min="7686" max="7686" width="4" style="293" customWidth="1"/>
    <col min="7687" max="7687" width="4.140625" style="293" bestFit="1" customWidth="1"/>
    <col min="7688" max="7688" width="4.42578125" style="293" bestFit="1" customWidth="1"/>
    <col min="7689" max="7689" width="4.140625" style="293" bestFit="1" customWidth="1"/>
    <col min="7690" max="7690" width="3.85546875" style="293" bestFit="1" customWidth="1"/>
    <col min="7691" max="7692" width="4.28515625" style="293" bestFit="1" customWidth="1"/>
    <col min="7693" max="7693" width="4" style="293" bestFit="1" customWidth="1"/>
    <col min="7694" max="7694" width="4.140625" style="293" bestFit="1" customWidth="1"/>
    <col min="7695" max="7695" width="3.85546875" style="293" bestFit="1" customWidth="1"/>
    <col min="7696" max="7696" width="22.85546875" style="293" customWidth="1"/>
    <col min="7697" max="7697" width="18" style="293" customWidth="1"/>
    <col min="7698" max="7698" width="15.140625" style="293" customWidth="1"/>
    <col min="7699" max="7699" width="27.7109375" style="293" customWidth="1"/>
    <col min="7700" max="7936" width="10.85546875" style="293"/>
    <col min="7937" max="7937" width="43.7109375" style="293" customWidth="1"/>
    <col min="7938" max="7938" width="36.7109375" style="293" customWidth="1"/>
    <col min="7939" max="7939" width="35.42578125" style="293" customWidth="1"/>
    <col min="7940" max="7940" width="4.28515625" style="293" bestFit="1" customWidth="1"/>
    <col min="7941" max="7941" width="3.7109375" style="293" customWidth="1"/>
    <col min="7942" max="7942" width="4" style="293" customWidth="1"/>
    <col min="7943" max="7943" width="4.140625" style="293" bestFit="1" customWidth="1"/>
    <col min="7944" max="7944" width="4.42578125" style="293" bestFit="1" customWidth="1"/>
    <col min="7945" max="7945" width="4.140625" style="293" bestFit="1" customWidth="1"/>
    <col min="7946" max="7946" width="3.85546875" style="293" bestFit="1" customWidth="1"/>
    <col min="7947" max="7948" width="4.28515625" style="293" bestFit="1" customWidth="1"/>
    <col min="7949" max="7949" width="4" style="293" bestFit="1" customWidth="1"/>
    <col min="7950" max="7950" width="4.140625" style="293" bestFit="1" customWidth="1"/>
    <col min="7951" max="7951" width="3.85546875" style="293" bestFit="1" customWidth="1"/>
    <col min="7952" max="7952" width="22.85546875" style="293" customWidth="1"/>
    <col min="7953" max="7953" width="18" style="293" customWidth="1"/>
    <col min="7954" max="7954" width="15.140625" style="293" customWidth="1"/>
    <col min="7955" max="7955" width="27.7109375" style="293" customWidth="1"/>
    <col min="7956" max="8192" width="10.85546875" style="293"/>
    <col min="8193" max="8193" width="43.7109375" style="293" customWidth="1"/>
    <col min="8194" max="8194" width="36.7109375" style="293" customWidth="1"/>
    <col min="8195" max="8195" width="35.42578125" style="293" customWidth="1"/>
    <col min="8196" max="8196" width="4.28515625" style="293" bestFit="1" customWidth="1"/>
    <col min="8197" max="8197" width="3.7109375" style="293" customWidth="1"/>
    <col min="8198" max="8198" width="4" style="293" customWidth="1"/>
    <col min="8199" max="8199" width="4.140625" style="293" bestFit="1" customWidth="1"/>
    <col min="8200" max="8200" width="4.42578125" style="293" bestFit="1" customWidth="1"/>
    <col min="8201" max="8201" width="4.140625" style="293" bestFit="1" customWidth="1"/>
    <col min="8202" max="8202" width="3.85546875" style="293" bestFit="1" customWidth="1"/>
    <col min="8203" max="8204" width="4.28515625" style="293" bestFit="1" customWidth="1"/>
    <col min="8205" max="8205" width="4" style="293" bestFit="1" customWidth="1"/>
    <col min="8206" max="8206" width="4.140625" style="293" bestFit="1" customWidth="1"/>
    <col min="8207" max="8207" width="3.85546875" style="293" bestFit="1" customWidth="1"/>
    <col min="8208" max="8208" width="22.85546875" style="293" customWidth="1"/>
    <col min="8209" max="8209" width="18" style="293" customWidth="1"/>
    <col min="8210" max="8210" width="15.140625" style="293" customWidth="1"/>
    <col min="8211" max="8211" width="27.7109375" style="293" customWidth="1"/>
    <col min="8212" max="8448" width="10.85546875" style="293"/>
    <col min="8449" max="8449" width="43.7109375" style="293" customWidth="1"/>
    <col min="8450" max="8450" width="36.7109375" style="293" customWidth="1"/>
    <col min="8451" max="8451" width="35.42578125" style="293" customWidth="1"/>
    <col min="8452" max="8452" width="4.28515625" style="293" bestFit="1" customWidth="1"/>
    <col min="8453" max="8453" width="3.7109375" style="293" customWidth="1"/>
    <col min="8454" max="8454" width="4" style="293" customWidth="1"/>
    <col min="8455" max="8455" width="4.140625" style="293" bestFit="1" customWidth="1"/>
    <col min="8456" max="8456" width="4.42578125" style="293" bestFit="1" customWidth="1"/>
    <col min="8457" max="8457" width="4.140625" style="293" bestFit="1" customWidth="1"/>
    <col min="8458" max="8458" width="3.85546875" style="293" bestFit="1" customWidth="1"/>
    <col min="8459" max="8460" width="4.28515625" style="293" bestFit="1" customWidth="1"/>
    <col min="8461" max="8461" width="4" style="293" bestFit="1" customWidth="1"/>
    <col min="8462" max="8462" width="4.140625" style="293" bestFit="1" customWidth="1"/>
    <col min="8463" max="8463" width="3.85546875" style="293" bestFit="1" customWidth="1"/>
    <col min="8464" max="8464" width="22.85546875" style="293" customWidth="1"/>
    <col min="8465" max="8465" width="18" style="293" customWidth="1"/>
    <col min="8466" max="8466" width="15.140625" style="293" customWidth="1"/>
    <col min="8467" max="8467" width="27.7109375" style="293" customWidth="1"/>
    <col min="8468" max="8704" width="10.85546875" style="293"/>
    <col min="8705" max="8705" width="43.7109375" style="293" customWidth="1"/>
    <col min="8706" max="8706" width="36.7109375" style="293" customWidth="1"/>
    <col min="8707" max="8707" width="35.42578125" style="293" customWidth="1"/>
    <col min="8708" max="8708" width="4.28515625" style="293" bestFit="1" customWidth="1"/>
    <col min="8709" max="8709" width="3.7109375" style="293" customWidth="1"/>
    <col min="8710" max="8710" width="4" style="293" customWidth="1"/>
    <col min="8711" max="8711" width="4.140625" style="293" bestFit="1" customWidth="1"/>
    <col min="8712" max="8712" width="4.42578125" style="293" bestFit="1" customWidth="1"/>
    <col min="8713" max="8713" width="4.140625" style="293" bestFit="1" customWidth="1"/>
    <col min="8714" max="8714" width="3.85546875" style="293" bestFit="1" customWidth="1"/>
    <col min="8715" max="8716" width="4.28515625" style="293" bestFit="1" customWidth="1"/>
    <col min="8717" max="8717" width="4" style="293" bestFit="1" customWidth="1"/>
    <col min="8718" max="8718" width="4.140625" style="293" bestFit="1" customWidth="1"/>
    <col min="8719" max="8719" width="3.85546875" style="293" bestFit="1" customWidth="1"/>
    <col min="8720" max="8720" width="22.85546875" style="293" customWidth="1"/>
    <col min="8721" max="8721" width="18" style="293" customWidth="1"/>
    <col min="8722" max="8722" width="15.140625" style="293" customWidth="1"/>
    <col min="8723" max="8723" width="27.7109375" style="293" customWidth="1"/>
    <col min="8724" max="8960" width="10.85546875" style="293"/>
    <col min="8961" max="8961" width="43.7109375" style="293" customWidth="1"/>
    <col min="8962" max="8962" width="36.7109375" style="293" customWidth="1"/>
    <col min="8963" max="8963" width="35.42578125" style="293" customWidth="1"/>
    <col min="8964" max="8964" width="4.28515625" style="293" bestFit="1" customWidth="1"/>
    <col min="8965" max="8965" width="3.7109375" style="293" customWidth="1"/>
    <col min="8966" max="8966" width="4" style="293" customWidth="1"/>
    <col min="8967" max="8967" width="4.140625" style="293" bestFit="1" customWidth="1"/>
    <col min="8968" max="8968" width="4.42578125" style="293" bestFit="1" customWidth="1"/>
    <col min="8969" max="8969" width="4.140625" style="293" bestFit="1" customWidth="1"/>
    <col min="8970" max="8970" width="3.85546875" style="293" bestFit="1" customWidth="1"/>
    <col min="8971" max="8972" width="4.28515625" style="293" bestFit="1" customWidth="1"/>
    <col min="8973" max="8973" width="4" style="293" bestFit="1" customWidth="1"/>
    <col min="8974" max="8974" width="4.140625" style="293" bestFit="1" customWidth="1"/>
    <col min="8975" max="8975" width="3.85546875" style="293" bestFit="1" customWidth="1"/>
    <col min="8976" max="8976" width="22.85546875" style="293" customWidth="1"/>
    <col min="8977" max="8977" width="18" style="293" customWidth="1"/>
    <col min="8978" max="8978" width="15.140625" style="293" customWidth="1"/>
    <col min="8979" max="8979" width="27.7109375" style="293" customWidth="1"/>
    <col min="8980" max="9216" width="10.85546875" style="293"/>
    <col min="9217" max="9217" width="43.7109375" style="293" customWidth="1"/>
    <col min="9218" max="9218" width="36.7109375" style="293" customWidth="1"/>
    <col min="9219" max="9219" width="35.42578125" style="293" customWidth="1"/>
    <col min="9220" max="9220" width="4.28515625" style="293" bestFit="1" customWidth="1"/>
    <col min="9221" max="9221" width="3.7109375" style="293" customWidth="1"/>
    <col min="9222" max="9222" width="4" style="293" customWidth="1"/>
    <col min="9223" max="9223" width="4.140625" style="293" bestFit="1" customWidth="1"/>
    <col min="9224" max="9224" width="4.42578125" style="293" bestFit="1" customWidth="1"/>
    <col min="9225" max="9225" width="4.140625" style="293" bestFit="1" customWidth="1"/>
    <col min="9226" max="9226" width="3.85546875" style="293" bestFit="1" customWidth="1"/>
    <col min="9227" max="9228" width="4.28515625" style="293" bestFit="1" customWidth="1"/>
    <col min="9229" max="9229" width="4" style="293" bestFit="1" customWidth="1"/>
    <col min="9230" max="9230" width="4.140625" style="293" bestFit="1" customWidth="1"/>
    <col min="9231" max="9231" width="3.85546875" style="293" bestFit="1" customWidth="1"/>
    <col min="9232" max="9232" width="22.85546875" style="293" customWidth="1"/>
    <col min="9233" max="9233" width="18" style="293" customWidth="1"/>
    <col min="9234" max="9234" width="15.140625" style="293" customWidth="1"/>
    <col min="9235" max="9235" width="27.7109375" style="293" customWidth="1"/>
    <col min="9236" max="9472" width="10.85546875" style="293"/>
    <col min="9473" max="9473" width="43.7109375" style="293" customWidth="1"/>
    <col min="9474" max="9474" width="36.7109375" style="293" customWidth="1"/>
    <col min="9475" max="9475" width="35.42578125" style="293" customWidth="1"/>
    <col min="9476" max="9476" width="4.28515625" style="293" bestFit="1" customWidth="1"/>
    <col min="9477" max="9477" width="3.7109375" style="293" customWidth="1"/>
    <col min="9478" max="9478" width="4" style="293" customWidth="1"/>
    <col min="9479" max="9479" width="4.140625" style="293" bestFit="1" customWidth="1"/>
    <col min="9480" max="9480" width="4.42578125" style="293" bestFit="1" customWidth="1"/>
    <col min="9481" max="9481" width="4.140625" style="293" bestFit="1" customWidth="1"/>
    <col min="9482" max="9482" width="3.85546875" style="293" bestFit="1" customWidth="1"/>
    <col min="9483" max="9484" width="4.28515625" style="293" bestFit="1" customWidth="1"/>
    <col min="9485" max="9485" width="4" style="293" bestFit="1" customWidth="1"/>
    <col min="9486" max="9486" width="4.140625" style="293" bestFit="1" customWidth="1"/>
    <col min="9487" max="9487" width="3.85546875" style="293" bestFit="1" customWidth="1"/>
    <col min="9488" max="9488" width="22.85546875" style="293" customWidth="1"/>
    <col min="9489" max="9489" width="18" style="293" customWidth="1"/>
    <col min="9490" max="9490" width="15.140625" style="293" customWidth="1"/>
    <col min="9491" max="9491" width="27.7109375" style="293" customWidth="1"/>
    <col min="9492" max="9728" width="10.85546875" style="293"/>
    <col min="9729" max="9729" width="43.7109375" style="293" customWidth="1"/>
    <col min="9730" max="9730" width="36.7109375" style="293" customWidth="1"/>
    <col min="9731" max="9731" width="35.42578125" style="293" customWidth="1"/>
    <col min="9732" max="9732" width="4.28515625" style="293" bestFit="1" customWidth="1"/>
    <col min="9733" max="9733" width="3.7109375" style="293" customWidth="1"/>
    <col min="9734" max="9734" width="4" style="293" customWidth="1"/>
    <col min="9735" max="9735" width="4.140625" style="293" bestFit="1" customWidth="1"/>
    <col min="9736" max="9736" width="4.42578125" style="293" bestFit="1" customWidth="1"/>
    <col min="9737" max="9737" width="4.140625" style="293" bestFit="1" customWidth="1"/>
    <col min="9738" max="9738" width="3.85546875" style="293" bestFit="1" customWidth="1"/>
    <col min="9739" max="9740" width="4.28515625" style="293" bestFit="1" customWidth="1"/>
    <col min="9741" max="9741" width="4" style="293" bestFit="1" customWidth="1"/>
    <col min="9742" max="9742" width="4.140625" style="293" bestFit="1" customWidth="1"/>
    <col min="9743" max="9743" width="3.85546875" style="293" bestFit="1" customWidth="1"/>
    <col min="9744" max="9744" width="22.85546875" style="293" customWidth="1"/>
    <col min="9745" max="9745" width="18" style="293" customWidth="1"/>
    <col min="9746" max="9746" width="15.140625" style="293" customWidth="1"/>
    <col min="9747" max="9747" width="27.7109375" style="293" customWidth="1"/>
    <col min="9748" max="9984" width="10.85546875" style="293"/>
    <col min="9985" max="9985" width="43.7109375" style="293" customWidth="1"/>
    <col min="9986" max="9986" width="36.7109375" style="293" customWidth="1"/>
    <col min="9987" max="9987" width="35.42578125" style="293" customWidth="1"/>
    <col min="9988" max="9988" width="4.28515625" style="293" bestFit="1" customWidth="1"/>
    <col min="9989" max="9989" width="3.7109375" style="293" customWidth="1"/>
    <col min="9990" max="9990" width="4" style="293" customWidth="1"/>
    <col min="9991" max="9991" width="4.140625" style="293" bestFit="1" customWidth="1"/>
    <col min="9992" max="9992" width="4.42578125" style="293" bestFit="1" customWidth="1"/>
    <col min="9993" max="9993" width="4.140625" style="293" bestFit="1" customWidth="1"/>
    <col min="9994" max="9994" width="3.85546875" style="293" bestFit="1" customWidth="1"/>
    <col min="9995" max="9996" width="4.28515625" style="293" bestFit="1" customWidth="1"/>
    <col min="9997" max="9997" width="4" style="293" bestFit="1" customWidth="1"/>
    <col min="9998" max="9998" width="4.140625" style="293" bestFit="1" customWidth="1"/>
    <col min="9999" max="9999" width="3.85546875" style="293" bestFit="1" customWidth="1"/>
    <col min="10000" max="10000" width="22.85546875" style="293" customWidth="1"/>
    <col min="10001" max="10001" width="18" style="293" customWidth="1"/>
    <col min="10002" max="10002" width="15.140625" style="293" customWidth="1"/>
    <col min="10003" max="10003" width="27.7109375" style="293" customWidth="1"/>
    <col min="10004" max="10240" width="10.85546875" style="293"/>
    <col min="10241" max="10241" width="43.7109375" style="293" customWidth="1"/>
    <col min="10242" max="10242" width="36.7109375" style="293" customWidth="1"/>
    <col min="10243" max="10243" width="35.42578125" style="293" customWidth="1"/>
    <col min="10244" max="10244" width="4.28515625" style="293" bestFit="1" customWidth="1"/>
    <col min="10245" max="10245" width="3.7109375" style="293" customWidth="1"/>
    <col min="10246" max="10246" width="4" style="293" customWidth="1"/>
    <col min="10247" max="10247" width="4.140625" style="293" bestFit="1" customWidth="1"/>
    <col min="10248" max="10248" width="4.42578125" style="293" bestFit="1" customWidth="1"/>
    <col min="10249" max="10249" width="4.140625" style="293" bestFit="1" customWidth="1"/>
    <col min="10250" max="10250" width="3.85546875" style="293" bestFit="1" customWidth="1"/>
    <col min="10251" max="10252" width="4.28515625" style="293" bestFit="1" customWidth="1"/>
    <col min="10253" max="10253" width="4" style="293" bestFit="1" customWidth="1"/>
    <col min="10254" max="10254" width="4.140625" style="293" bestFit="1" customWidth="1"/>
    <col min="10255" max="10255" width="3.85546875" style="293" bestFit="1" customWidth="1"/>
    <col min="10256" max="10256" width="22.85546875" style="293" customWidth="1"/>
    <col min="10257" max="10257" width="18" style="293" customWidth="1"/>
    <col min="10258" max="10258" width="15.140625" style="293" customWidth="1"/>
    <col min="10259" max="10259" width="27.7109375" style="293" customWidth="1"/>
    <col min="10260" max="10496" width="10.85546875" style="293"/>
    <col min="10497" max="10497" width="43.7109375" style="293" customWidth="1"/>
    <col min="10498" max="10498" width="36.7109375" style="293" customWidth="1"/>
    <col min="10499" max="10499" width="35.42578125" style="293" customWidth="1"/>
    <col min="10500" max="10500" width="4.28515625" style="293" bestFit="1" customWidth="1"/>
    <col min="10501" max="10501" width="3.7109375" style="293" customWidth="1"/>
    <col min="10502" max="10502" width="4" style="293" customWidth="1"/>
    <col min="10503" max="10503" width="4.140625" style="293" bestFit="1" customWidth="1"/>
    <col min="10504" max="10504" width="4.42578125" style="293" bestFit="1" customWidth="1"/>
    <col min="10505" max="10505" width="4.140625" style="293" bestFit="1" customWidth="1"/>
    <col min="10506" max="10506" width="3.85546875" style="293" bestFit="1" customWidth="1"/>
    <col min="10507" max="10508" width="4.28515625" style="293" bestFit="1" customWidth="1"/>
    <col min="10509" max="10509" width="4" style="293" bestFit="1" customWidth="1"/>
    <col min="10510" max="10510" width="4.140625" style="293" bestFit="1" customWidth="1"/>
    <col min="10511" max="10511" width="3.85546875" style="293" bestFit="1" customWidth="1"/>
    <col min="10512" max="10512" width="22.85546875" style="293" customWidth="1"/>
    <col min="10513" max="10513" width="18" style="293" customWidth="1"/>
    <col min="10514" max="10514" width="15.140625" style="293" customWidth="1"/>
    <col min="10515" max="10515" width="27.7109375" style="293" customWidth="1"/>
    <col min="10516" max="10752" width="10.85546875" style="293"/>
    <col min="10753" max="10753" width="43.7109375" style="293" customWidth="1"/>
    <col min="10754" max="10754" width="36.7109375" style="293" customWidth="1"/>
    <col min="10755" max="10755" width="35.42578125" style="293" customWidth="1"/>
    <col min="10756" max="10756" width="4.28515625" style="293" bestFit="1" customWidth="1"/>
    <col min="10757" max="10757" width="3.7109375" style="293" customWidth="1"/>
    <col min="10758" max="10758" width="4" style="293" customWidth="1"/>
    <col min="10759" max="10759" width="4.140625" style="293" bestFit="1" customWidth="1"/>
    <col min="10760" max="10760" width="4.42578125" style="293" bestFit="1" customWidth="1"/>
    <col min="10761" max="10761" width="4.140625" style="293" bestFit="1" customWidth="1"/>
    <col min="10762" max="10762" width="3.85546875" style="293" bestFit="1" customWidth="1"/>
    <col min="10763" max="10764" width="4.28515625" style="293" bestFit="1" customWidth="1"/>
    <col min="10765" max="10765" width="4" style="293" bestFit="1" customWidth="1"/>
    <col min="10766" max="10766" width="4.140625" style="293" bestFit="1" customWidth="1"/>
    <col min="10767" max="10767" width="3.85546875" style="293" bestFit="1" customWidth="1"/>
    <col min="10768" max="10768" width="22.85546875" style="293" customWidth="1"/>
    <col min="10769" max="10769" width="18" style="293" customWidth="1"/>
    <col min="10770" max="10770" width="15.140625" style="293" customWidth="1"/>
    <col min="10771" max="10771" width="27.7109375" style="293" customWidth="1"/>
    <col min="10772" max="11008" width="10.85546875" style="293"/>
    <col min="11009" max="11009" width="43.7109375" style="293" customWidth="1"/>
    <col min="11010" max="11010" width="36.7109375" style="293" customWidth="1"/>
    <col min="11011" max="11011" width="35.42578125" style="293" customWidth="1"/>
    <col min="11012" max="11012" width="4.28515625" style="293" bestFit="1" customWidth="1"/>
    <col min="11013" max="11013" width="3.7109375" style="293" customWidth="1"/>
    <col min="11014" max="11014" width="4" style="293" customWidth="1"/>
    <col min="11015" max="11015" width="4.140625" style="293" bestFit="1" customWidth="1"/>
    <col min="11016" max="11016" width="4.42578125" style="293" bestFit="1" customWidth="1"/>
    <col min="11017" max="11017" width="4.140625" style="293" bestFit="1" customWidth="1"/>
    <col min="11018" max="11018" width="3.85546875" style="293" bestFit="1" customWidth="1"/>
    <col min="11019" max="11020" width="4.28515625" style="293" bestFit="1" customWidth="1"/>
    <col min="11021" max="11021" width="4" style="293" bestFit="1" customWidth="1"/>
    <col min="11022" max="11022" width="4.140625" style="293" bestFit="1" customWidth="1"/>
    <col min="11023" max="11023" width="3.85546875" style="293" bestFit="1" customWidth="1"/>
    <col min="11024" max="11024" width="22.85546875" style="293" customWidth="1"/>
    <col min="11025" max="11025" width="18" style="293" customWidth="1"/>
    <col min="11026" max="11026" width="15.140625" style="293" customWidth="1"/>
    <col min="11027" max="11027" width="27.7109375" style="293" customWidth="1"/>
    <col min="11028" max="11264" width="10.85546875" style="293"/>
    <col min="11265" max="11265" width="43.7109375" style="293" customWidth="1"/>
    <col min="11266" max="11266" width="36.7109375" style="293" customWidth="1"/>
    <col min="11267" max="11267" width="35.42578125" style="293" customWidth="1"/>
    <col min="11268" max="11268" width="4.28515625" style="293" bestFit="1" customWidth="1"/>
    <col min="11269" max="11269" width="3.7109375" style="293" customWidth="1"/>
    <col min="11270" max="11270" width="4" style="293" customWidth="1"/>
    <col min="11271" max="11271" width="4.140625" style="293" bestFit="1" customWidth="1"/>
    <col min="11272" max="11272" width="4.42578125" style="293" bestFit="1" customWidth="1"/>
    <col min="11273" max="11273" width="4.140625" style="293" bestFit="1" customWidth="1"/>
    <col min="11274" max="11274" width="3.85546875" style="293" bestFit="1" customWidth="1"/>
    <col min="11275" max="11276" width="4.28515625" style="293" bestFit="1" customWidth="1"/>
    <col min="11277" max="11277" width="4" style="293" bestFit="1" customWidth="1"/>
    <col min="11278" max="11278" width="4.140625" style="293" bestFit="1" customWidth="1"/>
    <col min="11279" max="11279" width="3.85546875" style="293" bestFit="1" customWidth="1"/>
    <col min="11280" max="11280" width="22.85546875" style="293" customWidth="1"/>
    <col min="11281" max="11281" width="18" style="293" customWidth="1"/>
    <col min="11282" max="11282" width="15.140625" style="293" customWidth="1"/>
    <col min="11283" max="11283" width="27.7109375" style="293" customWidth="1"/>
    <col min="11284" max="11520" width="10.85546875" style="293"/>
    <col min="11521" max="11521" width="43.7109375" style="293" customWidth="1"/>
    <col min="11522" max="11522" width="36.7109375" style="293" customWidth="1"/>
    <col min="11523" max="11523" width="35.42578125" style="293" customWidth="1"/>
    <col min="11524" max="11524" width="4.28515625" style="293" bestFit="1" customWidth="1"/>
    <col min="11525" max="11525" width="3.7109375" style="293" customWidth="1"/>
    <col min="11526" max="11526" width="4" style="293" customWidth="1"/>
    <col min="11527" max="11527" width="4.140625" style="293" bestFit="1" customWidth="1"/>
    <col min="11528" max="11528" width="4.42578125" style="293" bestFit="1" customWidth="1"/>
    <col min="11529" max="11529" width="4.140625" style="293" bestFit="1" customWidth="1"/>
    <col min="11530" max="11530" width="3.85546875" style="293" bestFit="1" customWidth="1"/>
    <col min="11531" max="11532" width="4.28515625" style="293" bestFit="1" customWidth="1"/>
    <col min="11533" max="11533" width="4" style="293" bestFit="1" customWidth="1"/>
    <col min="11534" max="11534" width="4.140625" style="293" bestFit="1" customWidth="1"/>
    <col min="11535" max="11535" width="3.85546875" style="293" bestFit="1" customWidth="1"/>
    <col min="11536" max="11536" width="22.85546875" style="293" customWidth="1"/>
    <col min="11537" max="11537" width="18" style="293" customWidth="1"/>
    <col min="11538" max="11538" width="15.140625" style="293" customWidth="1"/>
    <col min="11539" max="11539" width="27.7109375" style="293" customWidth="1"/>
    <col min="11540" max="11776" width="10.85546875" style="293"/>
    <col min="11777" max="11777" width="43.7109375" style="293" customWidth="1"/>
    <col min="11778" max="11778" width="36.7109375" style="293" customWidth="1"/>
    <col min="11779" max="11779" width="35.42578125" style="293" customWidth="1"/>
    <col min="11780" max="11780" width="4.28515625" style="293" bestFit="1" customWidth="1"/>
    <col min="11781" max="11781" width="3.7109375" style="293" customWidth="1"/>
    <col min="11782" max="11782" width="4" style="293" customWidth="1"/>
    <col min="11783" max="11783" width="4.140625" style="293" bestFit="1" customWidth="1"/>
    <col min="11784" max="11784" width="4.42578125" style="293" bestFit="1" customWidth="1"/>
    <col min="11785" max="11785" width="4.140625" style="293" bestFit="1" customWidth="1"/>
    <col min="11786" max="11786" width="3.85546875" style="293" bestFit="1" customWidth="1"/>
    <col min="11787" max="11788" width="4.28515625" style="293" bestFit="1" customWidth="1"/>
    <col min="11789" max="11789" width="4" style="293" bestFit="1" customWidth="1"/>
    <col min="11790" max="11790" width="4.140625" style="293" bestFit="1" customWidth="1"/>
    <col min="11791" max="11791" width="3.85546875" style="293" bestFit="1" customWidth="1"/>
    <col min="11792" max="11792" width="22.85546875" style="293" customWidth="1"/>
    <col min="11793" max="11793" width="18" style="293" customWidth="1"/>
    <col min="11794" max="11794" width="15.140625" style="293" customWidth="1"/>
    <col min="11795" max="11795" width="27.7109375" style="293" customWidth="1"/>
    <col min="11796" max="12032" width="10.85546875" style="293"/>
    <col min="12033" max="12033" width="43.7109375" style="293" customWidth="1"/>
    <col min="12034" max="12034" width="36.7109375" style="293" customWidth="1"/>
    <col min="12035" max="12035" width="35.42578125" style="293" customWidth="1"/>
    <col min="12036" max="12036" width="4.28515625" style="293" bestFit="1" customWidth="1"/>
    <col min="12037" max="12037" width="3.7109375" style="293" customWidth="1"/>
    <col min="12038" max="12038" width="4" style="293" customWidth="1"/>
    <col min="12039" max="12039" width="4.140625" style="293" bestFit="1" customWidth="1"/>
    <col min="12040" max="12040" width="4.42578125" style="293" bestFit="1" customWidth="1"/>
    <col min="12041" max="12041" width="4.140625" style="293" bestFit="1" customWidth="1"/>
    <col min="12042" max="12042" width="3.85546875" style="293" bestFit="1" customWidth="1"/>
    <col min="12043" max="12044" width="4.28515625" style="293" bestFit="1" customWidth="1"/>
    <col min="12045" max="12045" width="4" style="293" bestFit="1" customWidth="1"/>
    <col min="12046" max="12046" width="4.140625" style="293" bestFit="1" customWidth="1"/>
    <col min="12047" max="12047" width="3.85546875" style="293" bestFit="1" customWidth="1"/>
    <col min="12048" max="12048" width="22.85546875" style="293" customWidth="1"/>
    <col min="12049" max="12049" width="18" style="293" customWidth="1"/>
    <col min="12050" max="12050" width="15.140625" style="293" customWidth="1"/>
    <col min="12051" max="12051" width="27.7109375" style="293" customWidth="1"/>
    <col min="12052" max="12288" width="10.85546875" style="293"/>
    <col min="12289" max="12289" width="43.7109375" style="293" customWidth="1"/>
    <col min="12290" max="12290" width="36.7109375" style="293" customWidth="1"/>
    <col min="12291" max="12291" width="35.42578125" style="293" customWidth="1"/>
    <col min="12292" max="12292" width="4.28515625" style="293" bestFit="1" customWidth="1"/>
    <col min="12293" max="12293" width="3.7109375" style="293" customWidth="1"/>
    <col min="12294" max="12294" width="4" style="293" customWidth="1"/>
    <col min="12295" max="12295" width="4.140625" style="293" bestFit="1" customWidth="1"/>
    <col min="12296" max="12296" width="4.42578125" style="293" bestFit="1" customWidth="1"/>
    <col min="12297" max="12297" width="4.140625" style="293" bestFit="1" customWidth="1"/>
    <col min="12298" max="12298" width="3.85546875" style="293" bestFit="1" customWidth="1"/>
    <col min="12299" max="12300" width="4.28515625" style="293" bestFit="1" customWidth="1"/>
    <col min="12301" max="12301" width="4" style="293" bestFit="1" customWidth="1"/>
    <col min="12302" max="12302" width="4.140625" style="293" bestFit="1" customWidth="1"/>
    <col min="12303" max="12303" width="3.85546875" style="293" bestFit="1" customWidth="1"/>
    <col min="12304" max="12304" width="22.85546875" style="293" customWidth="1"/>
    <col min="12305" max="12305" width="18" style="293" customWidth="1"/>
    <col min="12306" max="12306" width="15.140625" style="293" customWidth="1"/>
    <col min="12307" max="12307" width="27.7109375" style="293" customWidth="1"/>
    <col min="12308" max="12544" width="10.85546875" style="293"/>
    <col min="12545" max="12545" width="43.7109375" style="293" customWidth="1"/>
    <col min="12546" max="12546" width="36.7109375" style="293" customWidth="1"/>
    <col min="12547" max="12547" width="35.42578125" style="293" customWidth="1"/>
    <col min="12548" max="12548" width="4.28515625" style="293" bestFit="1" customWidth="1"/>
    <col min="12549" max="12549" width="3.7109375" style="293" customWidth="1"/>
    <col min="12550" max="12550" width="4" style="293" customWidth="1"/>
    <col min="12551" max="12551" width="4.140625" style="293" bestFit="1" customWidth="1"/>
    <col min="12552" max="12552" width="4.42578125" style="293" bestFit="1" customWidth="1"/>
    <col min="12553" max="12553" width="4.140625" style="293" bestFit="1" customWidth="1"/>
    <col min="12554" max="12554" width="3.85546875" style="293" bestFit="1" customWidth="1"/>
    <col min="12555" max="12556" width="4.28515625" style="293" bestFit="1" customWidth="1"/>
    <col min="12557" max="12557" width="4" style="293" bestFit="1" customWidth="1"/>
    <col min="12558" max="12558" width="4.140625" style="293" bestFit="1" customWidth="1"/>
    <col min="12559" max="12559" width="3.85546875" style="293" bestFit="1" customWidth="1"/>
    <col min="12560" max="12560" width="22.85546875" style="293" customWidth="1"/>
    <col min="12561" max="12561" width="18" style="293" customWidth="1"/>
    <col min="12562" max="12562" width="15.140625" style="293" customWidth="1"/>
    <col min="12563" max="12563" width="27.7109375" style="293" customWidth="1"/>
    <col min="12564" max="12800" width="10.85546875" style="293"/>
    <col min="12801" max="12801" width="43.7109375" style="293" customWidth="1"/>
    <col min="12802" max="12802" width="36.7109375" style="293" customWidth="1"/>
    <col min="12803" max="12803" width="35.42578125" style="293" customWidth="1"/>
    <col min="12804" max="12804" width="4.28515625" style="293" bestFit="1" customWidth="1"/>
    <col min="12805" max="12805" width="3.7109375" style="293" customWidth="1"/>
    <col min="12806" max="12806" width="4" style="293" customWidth="1"/>
    <col min="12807" max="12807" width="4.140625" style="293" bestFit="1" customWidth="1"/>
    <col min="12808" max="12808" width="4.42578125" style="293" bestFit="1" customWidth="1"/>
    <col min="12809" max="12809" width="4.140625" style="293" bestFit="1" customWidth="1"/>
    <col min="12810" max="12810" width="3.85546875" style="293" bestFit="1" customWidth="1"/>
    <col min="12811" max="12812" width="4.28515625" style="293" bestFit="1" customWidth="1"/>
    <col min="12813" max="12813" width="4" style="293" bestFit="1" customWidth="1"/>
    <col min="12814" max="12814" width="4.140625" style="293" bestFit="1" customWidth="1"/>
    <col min="12815" max="12815" width="3.85546875" style="293" bestFit="1" customWidth="1"/>
    <col min="12816" max="12816" width="22.85546875" style="293" customWidth="1"/>
    <col min="12817" max="12817" width="18" style="293" customWidth="1"/>
    <col min="12818" max="12818" width="15.140625" style="293" customWidth="1"/>
    <col min="12819" max="12819" width="27.7109375" style="293" customWidth="1"/>
    <col min="12820" max="13056" width="10.85546875" style="293"/>
    <col min="13057" max="13057" width="43.7109375" style="293" customWidth="1"/>
    <col min="13058" max="13058" width="36.7109375" style="293" customWidth="1"/>
    <col min="13059" max="13059" width="35.42578125" style="293" customWidth="1"/>
    <col min="13060" max="13060" width="4.28515625" style="293" bestFit="1" customWidth="1"/>
    <col min="13061" max="13061" width="3.7109375" style="293" customWidth="1"/>
    <col min="13062" max="13062" width="4" style="293" customWidth="1"/>
    <col min="13063" max="13063" width="4.140625" style="293" bestFit="1" customWidth="1"/>
    <col min="13064" max="13064" width="4.42578125" style="293" bestFit="1" customWidth="1"/>
    <col min="13065" max="13065" width="4.140625" style="293" bestFit="1" customWidth="1"/>
    <col min="13066" max="13066" width="3.85546875" style="293" bestFit="1" customWidth="1"/>
    <col min="13067" max="13068" width="4.28515625" style="293" bestFit="1" customWidth="1"/>
    <col min="13069" max="13069" width="4" style="293" bestFit="1" customWidth="1"/>
    <col min="13070" max="13070" width="4.140625" style="293" bestFit="1" customWidth="1"/>
    <col min="13071" max="13071" width="3.85546875" style="293" bestFit="1" customWidth="1"/>
    <col min="13072" max="13072" width="22.85546875" style="293" customWidth="1"/>
    <col min="13073" max="13073" width="18" style="293" customWidth="1"/>
    <col min="13074" max="13074" width="15.140625" style="293" customWidth="1"/>
    <col min="13075" max="13075" width="27.7109375" style="293" customWidth="1"/>
    <col min="13076" max="13312" width="10.85546875" style="293"/>
    <col min="13313" max="13313" width="43.7109375" style="293" customWidth="1"/>
    <col min="13314" max="13314" width="36.7109375" style="293" customWidth="1"/>
    <col min="13315" max="13315" width="35.42578125" style="293" customWidth="1"/>
    <col min="13316" max="13316" width="4.28515625" style="293" bestFit="1" customWidth="1"/>
    <col min="13317" max="13317" width="3.7109375" style="293" customWidth="1"/>
    <col min="13318" max="13318" width="4" style="293" customWidth="1"/>
    <col min="13319" max="13319" width="4.140625" style="293" bestFit="1" customWidth="1"/>
    <col min="13320" max="13320" width="4.42578125" style="293" bestFit="1" customWidth="1"/>
    <col min="13321" max="13321" width="4.140625" style="293" bestFit="1" customWidth="1"/>
    <col min="13322" max="13322" width="3.85546875" style="293" bestFit="1" customWidth="1"/>
    <col min="13323" max="13324" width="4.28515625" style="293" bestFit="1" customWidth="1"/>
    <col min="13325" max="13325" width="4" style="293" bestFit="1" customWidth="1"/>
    <col min="13326" max="13326" width="4.140625" style="293" bestFit="1" customWidth="1"/>
    <col min="13327" max="13327" width="3.85546875" style="293" bestFit="1" customWidth="1"/>
    <col min="13328" max="13328" width="22.85546875" style="293" customWidth="1"/>
    <col min="13329" max="13329" width="18" style="293" customWidth="1"/>
    <col min="13330" max="13330" width="15.140625" style="293" customWidth="1"/>
    <col min="13331" max="13331" width="27.7109375" style="293" customWidth="1"/>
    <col min="13332" max="13568" width="10.85546875" style="293"/>
    <col min="13569" max="13569" width="43.7109375" style="293" customWidth="1"/>
    <col min="13570" max="13570" width="36.7109375" style="293" customWidth="1"/>
    <col min="13571" max="13571" width="35.42578125" style="293" customWidth="1"/>
    <col min="13572" max="13572" width="4.28515625" style="293" bestFit="1" customWidth="1"/>
    <col min="13573" max="13573" width="3.7109375" style="293" customWidth="1"/>
    <col min="13574" max="13574" width="4" style="293" customWidth="1"/>
    <col min="13575" max="13575" width="4.140625" style="293" bestFit="1" customWidth="1"/>
    <col min="13576" max="13576" width="4.42578125" style="293" bestFit="1" customWidth="1"/>
    <col min="13577" max="13577" width="4.140625" style="293" bestFit="1" customWidth="1"/>
    <col min="13578" max="13578" width="3.85546875" style="293" bestFit="1" customWidth="1"/>
    <col min="13579" max="13580" width="4.28515625" style="293" bestFit="1" customWidth="1"/>
    <col min="13581" max="13581" width="4" style="293" bestFit="1" customWidth="1"/>
    <col min="13582" max="13582" width="4.140625" style="293" bestFit="1" customWidth="1"/>
    <col min="13583" max="13583" width="3.85546875" style="293" bestFit="1" customWidth="1"/>
    <col min="13584" max="13584" width="22.85546875" style="293" customWidth="1"/>
    <col min="13585" max="13585" width="18" style="293" customWidth="1"/>
    <col min="13586" max="13586" width="15.140625" style="293" customWidth="1"/>
    <col min="13587" max="13587" width="27.7109375" style="293" customWidth="1"/>
    <col min="13588" max="13824" width="10.85546875" style="293"/>
    <col min="13825" max="13825" width="43.7109375" style="293" customWidth="1"/>
    <col min="13826" max="13826" width="36.7109375" style="293" customWidth="1"/>
    <col min="13827" max="13827" width="35.42578125" style="293" customWidth="1"/>
    <col min="13828" max="13828" width="4.28515625" style="293" bestFit="1" customWidth="1"/>
    <col min="13829" max="13829" width="3.7109375" style="293" customWidth="1"/>
    <col min="13830" max="13830" width="4" style="293" customWidth="1"/>
    <col min="13831" max="13831" width="4.140625" style="293" bestFit="1" customWidth="1"/>
    <col min="13832" max="13832" width="4.42578125" style="293" bestFit="1" customWidth="1"/>
    <col min="13833" max="13833" width="4.140625" style="293" bestFit="1" customWidth="1"/>
    <col min="13834" max="13834" width="3.85546875" style="293" bestFit="1" customWidth="1"/>
    <col min="13835" max="13836" width="4.28515625" style="293" bestFit="1" customWidth="1"/>
    <col min="13837" max="13837" width="4" style="293" bestFit="1" customWidth="1"/>
    <col min="13838" max="13838" width="4.140625" style="293" bestFit="1" customWidth="1"/>
    <col min="13839" max="13839" width="3.85546875" style="293" bestFit="1" customWidth="1"/>
    <col min="13840" max="13840" width="22.85546875" style="293" customWidth="1"/>
    <col min="13841" max="13841" width="18" style="293" customWidth="1"/>
    <col min="13842" max="13842" width="15.140625" style="293" customWidth="1"/>
    <col min="13843" max="13843" width="27.7109375" style="293" customWidth="1"/>
    <col min="13844" max="14080" width="10.85546875" style="293"/>
    <col min="14081" max="14081" width="43.7109375" style="293" customWidth="1"/>
    <col min="14082" max="14082" width="36.7109375" style="293" customWidth="1"/>
    <col min="14083" max="14083" width="35.42578125" style="293" customWidth="1"/>
    <col min="14084" max="14084" width="4.28515625" style="293" bestFit="1" customWidth="1"/>
    <col min="14085" max="14085" width="3.7109375" style="293" customWidth="1"/>
    <col min="14086" max="14086" width="4" style="293" customWidth="1"/>
    <col min="14087" max="14087" width="4.140625" style="293" bestFit="1" customWidth="1"/>
    <col min="14088" max="14088" width="4.42578125" style="293" bestFit="1" customWidth="1"/>
    <col min="14089" max="14089" width="4.140625" style="293" bestFit="1" customWidth="1"/>
    <col min="14090" max="14090" width="3.85546875" style="293" bestFit="1" customWidth="1"/>
    <col min="14091" max="14092" width="4.28515625" style="293" bestFit="1" customWidth="1"/>
    <col min="14093" max="14093" width="4" style="293" bestFit="1" customWidth="1"/>
    <col min="14094" max="14094" width="4.140625" style="293" bestFit="1" customWidth="1"/>
    <col min="14095" max="14095" width="3.85546875" style="293" bestFit="1" customWidth="1"/>
    <col min="14096" max="14096" width="22.85546875" style="293" customWidth="1"/>
    <col min="14097" max="14097" width="18" style="293" customWidth="1"/>
    <col min="14098" max="14098" width="15.140625" style="293" customWidth="1"/>
    <col min="14099" max="14099" width="27.7109375" style="293" customWidth="1"/>
    <col min="14100" max="14336" width="10.85546875" style="293"/>
    <col min="14337" max="14337" width="43.7109375" style="293" customWidth="1"/>
    <col min="14338" max="14338" width="36.7109375" style="293" customWidth="1"/>
    <col min="14339" max="14339" width="35.42578125" style="293" customWidth="1"/>
    <col min="14340" max="14340" width="4.28515625" style="293" bestFit="1" customWidth="1"/>
    <col min="14341" max="14341" width="3.7109375" style="293" customWidth="1"/>
    <col min="14342" max="14342" width="4" style="293" customWidth="1"/>
    <col min="14343" max="14343" width="4.140625" style="293" bestFit="1" customWidth="1"/>
    <col min="14344" max="14344" width="4.42578125" style="293" bestFit="1" customWidth="1"/>
    <col min="14345" max="14345" width="4.140625" style="293" bestFit="1" customWidth="1"/>
    <col min="14346" max="14346" width="3.85546875" style="293" bestFit="1" customWidth="1"/>
    <col min="14347" max="14348" width="4.28515625" style="293" bestFit="1" customWidth="1"/>
    <col min="14349" max="14349" width="4" style="293" bestFit="1" customWidth="1"/>
    <col min="14350" max="14350" width="4.140625" style="293" bestFit="1" customWidth="1"/>
    <col min="14351" max="14351" width="3.85546875" style="293" bestFit="1" customWidth="1"/>
    <col min="14352" max="14352" width="22.85546875" style="293" customWidth="1"/>
    <col min="14353" max="14353" width="18" style="293" customWidth="1"/>
    <col min="14354" max="14354" width="15.140625" style="293" customWidth="1"/>
    <col min="14355" max="14355" width="27.7109375" style="293" customWidth="1"/>
    <col min="14356" max="14592" width="10.85546875" style="293"/>
    <col min="14593" max="14593" width="43.7109375" style="293" customWidth="1"/>
    <col min="14594" max="14594" width="36.7109375" style="293" customWidth="1"/>
    <col min="14595" max="14595" width="35.42578125" style="293" customWidth="1"/>
    <col min="14596" max="14596" width="4.28515625" style="293" bestFit="1" customWidth="1"/>
    <col min="14597" max="14597" width="3.7109375" style="293" customWidth="1"/>
    <col min="14598" max="14598" width="4" style="293" customWidth="1"/>
    <col min="14599" max="14599" width="4.140625" style="293" bestFit="1" customWidth="1"/>
    <col min="14600" max="14600" width="4.42578125" style="293" bestFit="1" customWidth="1"/>
    <col min="14601" max="14601" width="4.140625" style="293" bestFit="1" customWidth="1"/>
    <col min="14602" max="14602" width="3.85546875" style="293" bestFit="1" customWidth="1"/>
    <col min="14603" max="14604" width="4.28515625" style="293" bestFit="1" customWidth="1"/>
    <col min="14605" max="14605" width="4" style="293" bestFit="1" customWidth="1"/>
    <col min="14606" max="14606" width="4.140625" style="293" bestFit="1" customWidth="1"/>
    <col min="14607" max="14607" width="3.85546875" style="293" bestFit="1" customWidth="1"/>
    <col min="14608" max="14608" width="22.85546875" style="293" customWidth="1"/>
    <col min="14609" max="14609" width="18" style="293" customWidth="1"/>
    <col min="14610" max="14610" width="15.140625" style="293" customWidth="1"/>
    <col min="14611" max="14611" width="27.7109375" style="293" customWidth="1"/>
    <col min="14612" max="14848" width="10.85546875" style="293"/>
    <col min="14849" max="14849" width="43.7109375" style="293" customWidth="1"/>
    <col min="14850" max="14850" width="36.7109375" style="293" customWidth="1"/>
    <col min="14851" max="14851" width="35.42578125" style="293" customWidth="1"/>
    <col min="14852" max="14852" width="4.28515625" style="293" bestFit="1" customWidth="1"/>
    <col min="14853" max="14853" width="3.7109375" style="293" customWidth="1"/>
    <col min="14854" max="14854" width="4" style="293" customWidth="1"/>
    <col min="14855" max="14855" width="4.140625" style="293" bestFit="1" customWidth="1"/>
    <col min="14856" max="14856" width="4.42578125" style="293" bestFit="1" customWidth="1"/>
    <col min="14857" max="14857" width="4.140625" style="293" bestFit="1" customWidth="1"/>
    <col min="14858" max="14858" width="3.85546875" style="293" bestFit="1" customWidth="1"/>
    <col min="14859" max="14860" width="4.28515625" style="293" bestFit="1" customWidth="1"/>
    <col min="14861" max="14861" width="4" style="293" bestFit="1" customWidth="1"/>
    <col min="14862" max="14862" width="4.140625" style="293" bestFit="1" customWidth="1"/>
    <col min="14863" max="14863" width="3.85546875" style="293" bestFit="1" customWidth="1"/>
    <col min="14864" max="14864" width="22.85546875" style="293" customWidth="1"/>
    <col min="14865" max="14865" width="18" style="293" customWidth="1"/>
    <col min="14866" max="14866" width="15.140625" style="293" customWidth="1"/>
    <col min="14867" max="14867" width="27.7109375" style="293" customWidth="1"/>
    <col min="14868" max="15104" width="10.85546875" style="293"/>
    <col min="15105" max="15105" width="43.7109375" style="293" customWidth="1"/>
    <col min="15106" max="15106" width="36.7109375" style="293" customWidth="1"/>
    <col min="15107" max="15107" width="35.42578125" style="293" customWidth="1"/>
    <col min="15108" max="15108" width="4.28515625" style="293" bestFit="1" customWidth="1"/>
    <col min="15109" max="15109" width="3.7109375" style="293" customWidth="1"/>
    <col min="15110" max="15110" width="4" style="293" customWidth="1"/>
    <col min="15111" max="15111" width="4.140625" style="293" bestFit="1" customWidth="1"/>
    <col min="15112" max="15112" width="4.42578125" style="293" bestFit="1" customWidth="1"/>
    <col min="15113" max="15113" width="4.140625" style="293" bestFit="1" customWidth="1"/>
    <col min="15114" max="15114" width="3.85546875" style="293" bestFit="1" customWidth="1"/>
    <col min="15115" max="15116" width="4.28515625" style="293" bestFit="1" customWidth="1"/>
    <col min="15117" max="15117" width="4" style="293" bestFit="1" customWidth="1"/>
    <col min="15118" max="15118" width="4.140625" style="293" bestFit="1" customWidth="1"/>
    <col min="15119" max="15119" width="3.85546875" style="293" bestFit="1" customWidth="1"/>
    <col min="15120" max="15120" width="22.85546875" style="293" customWidth="1"/>
    <col min="15121" max="15121" width="18" style="293" customWidth="1"/>
    <col min="15122" max="15122" width="15.140625" style="293" customWidth="1"/>
    <col min="15123" max="15123" width="27.7109375" style="293" customWidth="1"/>
    <col min="15124" max="15360" width="10.85546875" style="293"/>
    <col min="15361" max="15361" width="43.7109375" style="293" customWidth="1"/>
    <col min="15362" max="15362" width="36.7109375" style="293" customWidth="1"/>
    <col min="15363" max="15363" width="35.42578125" style="293" customWidth="1"/>
    <col min="15364" max="15364" width="4.28515625" style="293" bestFit="1" customWidth="1"/>
    <col min="15365" max="15365" width="3.7109375" style="293" customWidth="1"/>
    <col min="15366" max="15366" width="4" style="293" customWidth="1"/>
    <col min="15367" max="15367" width="4.140625" style="293" bestFit="1" customWidth="1"/>
    <col min="15368" max="15368" width="4.42578125" style="293" bestFit="1" customWidth="1"/>
    <col min="15369" max="15369" width="4.140625" style="293" bestFit="1" customWidth="1"/>
    <col min="15370" max="15370" width="3.85546875" style="293" bestFit="1" customWidth="1"/>
    <col min="15371" max="15372" width="4.28515625" style="293" bestFit="1" customWidth="1"/>
    <col min="15373" max="15373" width="4" style="293" bestFit="1" customWidth="1"/>
    <col min="15374" max="15374" width="4.140625" style="293" bestFit="1" customWidth="1"/>
    <col min="15375" max="15375" width="3.85546875" style="293" bestFit="1" customWidth="1"/>
    <col min="15376" max="15376" width="22.85546875" style="293" customWidth="1"/>
    <col min="15377" max="15377" width="18" style="293" customWidth="1"/>
    <col min="15378" max="15378" width="15.140625" style="293" customWidth="1"/>
    <col min="15379" max="15379" width="27.7109375" style="293" customWidth="1"/>
    <col min="15380" max="15616" width="10.85546875" style="293"/>
    <col min="15617" max="15617" width="43.7109375" style="293" customWidth="1"/>
    <col min="15618" max="15618" width="36.7109375" style="293" customWidth="1"/>
    <col min="15619" max="15619" width="35.42578125" style="293" customWidth="1"/>
    <col min="15620" max="15620" width="4.28515625" style="293" bestFit="1" customWidth="1"/>
    <col min="15621" max="15621" width="3.7109375" style="293" customWidth="1"/>
    <col min="15622" max="15622" width="4" style="293" customWidth="1"/>
    <col min="15623" max="15623" width="4.140625" style="293" bestFit="1" customWidth="1"/>
    <col min="15624" max="15624" width="4.42578125" style="293" bestFit="1" customWidth="1"/>
    <col min="15625" max="15625" width="4.140625" style="293" bestFit="1" customWidth="1"/>
    <col min="15626" max="15626" width="3.85546875" style="293" bestFit="1" customWidth="1"/>
    <col min="15627" max="15628" width="4.28515625" style="293" bestFit="1" customWidth="1"/>
    <col min="15629" max="15629" width="4" style="293" bestFit="1" customWidth="1"/>
    <col min="15630" max="15630" width="4.140625" style="293" bestFit="1" customWidth="1"/>
    <col min="15631" max="15631" width="3.85546875" style="293" bestFit="1" customWidth="1"/>
    <col min="15632" max="15632" width="22.85546875" style="293" customWidth="1"/>
    <col min="15633" max="15633" width="18" style="293" customWidth="1"/>
    <col min="15634" max="15634" width="15.140625" style="293" customWidth="1"/>
    <col min="15635" max="15635" width="27.7109375" style="293" customWidth="1"/>
    <col min="15636" max="15872" width="10.85546875" style="293"/>
    <col min="15873" max="15873" width="43.7109375" style="293" customWidth="1"/>
    <col min="15874" max="15874" width="36.7109375" style="293" customWidth="1"/>
    <col min="15875" max="15875" width="35.42578125" style="293" customWidth="1"/>
    <col min="15876" max="15876" width="4.28515625" style="293" bestFit="1" customWidth="1"/>
    <col min="15877" max="15877" width="3.7109375" style="293" customWidth="1"/>
    <col min="15878" max="15878" width="4" style="293" customWidth="1"/>
    <col min="15879" max="15879" width="4.140625" style="293" bestFit="1" customWidth="1"/>
    <col min="15880" max="15880" width="4.42578125" style="293" bestFit="1" customWidth="1"/>
    <col min="15881" max="15881" width="4.140625" style="293" bestFit="1" customWidth="1"/>
    <col min="15882" max="15882" width="3.85546875" style="293" bestFit="1" customWidth="1"/>
    <col min="15883" max="15884" width="4.28515625" style="293" bestFit="1" customWidth="1"/>
    <col min="15885" max="15885" width="4" style="293" bestFit="1" customWidth="1"/>
    <col min="15886" max="15886" width="4.140625" style="293" bestFit="1" customWidth="1"/>
    <col min="15887" max="15887" width="3.85546875" style="293" bestFit="1" customWidth="1"/>
    <col min="15888" max="15888" width="22.85546875" style="293" customWidth="1"/>
    <col min="15889" max="15889" width="18" style="293" customWidth="1"/>
    <col min="15890" max="15890" width="15.140625" style="293" customWidth="1"/>
    <col min="15891" max="15891" width="27.7109375" style="293" customWidth="1"/>
    <col min="15892" max="16128" width="10.85546875" style="293"/>
    <col min="16129" max="16129" width="43.7109375" style="293" customWidth="1"/>
    <col min="16130" max="16130" width="36.7109375" style="293" customWidth="1"/>
    <col min="16131" max="16131" width="35.42578125" style="293" customWidth="1"/>
    <col min="16132" max="16132" width="4.28515625" style="293" bestFit="1" customWidth="1"/>
    <col min="16133" max="16133" width="3.7109375" style="293" customWidth="1"/>
    <col min="16134" max="16134" width="4" style="293" customWidth="1"/>
    <col min="16135" max="16135" width="4.140625" style="293" bestFit="1" customWidth="1"/>
    <col min="16136" max="16136" width="4.42578125" style="293" bestFit="1" customWidth="1"/>
    <col min="16137" max="16137" width="4.140625" style="293" bestFit="1" customWidth="1"/>
    <col min="16138" max="16138" width="3.85546875" style="293" bestFit="1" customWidth="1"/>
    <col min="16139" max="16140" width="4.28515625" style="293" bestFit="1" customWidth="1"/>
    <col min="16141" max="16141" width="4" style="293" bestFit="1" customWidth="1"/>
    <col min="16142" max="16142" width="4.140625" style="293" bestFit="1" customWidth="1"/>
    <col min="16143" max="16143" width="3.85546875" style="293" bestFit="1" customWidth="1"/>
    <col min="16144" max="16144" width="22.85546875" style="293" customWidth="1"/>
    <col min="16145" max="16145" width="18" style="293" customWidth="1"/>
    <col min="16146" max="16146" width="15.140625" style="293" customWidth="1"/>
    <col min="16147" max="16147" width="27.7109375" style="293" customWidth="1"/>
    <col min="16148" max="16384" width="10.85546875" style="293"/>
  </cols>
  <sheetData>
    <row r="1" spans="1:19" ht="33">
      <c r="A1" s="837" t="s">
        <v>0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474"/>
    </row>
    <row r="2" spans="1:19" ht="20.25">
      <c r="A2" s="844" t="s">
        <v>141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475"/>
    </row>
    <row r="3" spans="1:19" ht="20.25" customHeight="1">
      <c r="A3" s="845" t="s">
        <v>30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476"/>
    </row>
    <row r="4" spans="1:19" ht="22.5" customHeight="1">
      <c r="A4" s="846" t="s">
        <v>1054</v>
      </c>
      <c r="B4" s="846"/>
      <c r="C4" s="846"/>
      <c r="D4" s="604"/>
      <c r="E4" s="604"/>
      <c r="F4" s="604"/>
      <c r="G4" s="604"/>
      <c r="H4" s="604"/>
      <c r="I4" s="846"/>
      <c r="J4" s="846"/>
      <c r="K4" s="846"/>
      <c r="L4" s="846"/>
      <c r="M4" s="846"/>
      <c r="N4" s="846"/>
      <c r="O4" s="846"/>
      <c r="P4" s="846"/>
      <c r="Q4" s="846"/>
      <c r="R4" s="604"/>
      <c r="S4" s="604"/>
    </row>
    <row r="5" spans="1:19" ht="22.5" customHeight="1">
      <c r="A5" s="605" t="s">
        <v>1060</v>
      </c>
      <c r="B5" s="605"/>
      <c r="C5" s="605"/>
      <c r="D5" s="606"/>
      <c r="E5" s="606"/>
      <c r="F5" s="606"/>
      <c r="G5" s="606"/>
      <c r="H5" s="607"/>
      <c r="I5" s="605"/>
      <c r="J5" s="605"/>
      <c r="K5" s="605"/>
      <c r="L5" s="605"/>
      <c r="M5" s="605"/>
      <c r="N5" s="605"/>
      <c r="O5" s="605"/>
      <c r="P5" s="605"/>
      <c r="Q5" s="605"/>
      <c r="R5" s="606"/>
      <c r="S5" s="606"/>
    </row>
    <row r="6" spans="1:19" ht="22.5" customHeight="1">
      <c r="A6" s="605" t="s">
        <v>1126</v>
      </c>
      <c r="B6" s="608"/>
      <c r="C6" s="609"/>
      <c r="D6" s="606"/>
      <c r="E6" s="606"/>
      <c r="F6" s="606"/>
      <c r="G6" s="606"/>
      <c r="H6" s="606"/>
      <c r="I6" s="605"/>
      <c r="J6" s="608"/>
      <c r="K6" s="609"/>
      <c r="L6" s="605"/>
      <c r="M6" s="608"/>
      <c r="N6" s="609"/>
      <c r="O6" s="605"/>
      <c r="P6" s="608"/>
      <c r="Q6" s="609"/>
      <c r="R6" s="606"/>
      <c r="S6" s="606"/>
    </row>
    <row r="7" spans="1:19" ht="22.5" customHeight="1">
      <c r="A7" s="608" t="s">
        <v>1124</v>
      </c>
      <c r="B7" s="608"/>
      <c r="C7" s="609"/>
      <c r="D7" s="606"/>
      <c r="E7" s="606"/>
      <c r="F7" s="606"/>
      <c r="G7" s="606"/>
      <c r="H7" s="610"/>
      <c r="I7" s="608"/>
      <c r="J7" s="608"/>
      <c r="K7" s="609"/>
      <c r="L7" s="608"/>
      <c r="M7" s="608"/>
      <c r="N7" s="609"/>
      <c r="O7" s="608"/>
      <c r="P7" s="608"/>
      <c r="Q7" s="609"/>
      <c r="R7" s="606"/>
      <c r="S7" s="606"/>
    </row>
    <row r="8" spans="1:19" ht="22.5" customHeight="1">
      <c r="A8" s="608" t="s">
        <v>185</v>
      </c>
      <c r="B8" s="608"/>
      <c r="C8" s="609"/>
      <c r="D8" s="604"/>
      <c r="E8" s="604"/>
      <c r="F8" s="604"/>
      <c r="G8" s="604"/>
      <c r="H8" s="604"/>
      <c r="I8" s="608"/>
      <c r="J8" s="608"/>
      <c r="K8" s="609"/>
      <c r="L8" s="608"/>
      <c r="M8" s="608"/>
      <c r="N8" s="609"/>
      <c r="O8" s="608"/>
      <c r="P8" s="608"/>
      <c r="Q8" s="609"/>
      <c r="R8" s="604"/>
      <c r="S8" s="604"/>
    </row>
    <row r="9" spans="1:19">
      <c r="A9" s="846" t="s">
        <v>184</v>
      </c>
      <c r="B9" s="846"/>
      <c r="C9" s="846"/>
      <c r="D9" s="604"/>
      <c r="E9" s="604"/>
      <c r="F9" s="604"/>
      <c r="G9" s="604"/>
      <c r="H9" s="604"/>
      <c r="I9" s="876"/>
      <c r="J9" s="876"/>
      <c r="K9" s="876"/>
      <c r="L9" s="876"/>
      <c r="M9" s="876"/>
      <c r="N9" s="876"/>
      <c r="O9" s="876"/>
      <c r="P9" s="876"/>
      <c r="Q9" s="876"/>
      <c r="R9" s="604"/>
      <c r="S9" s="604"/>
    </row>
    <row r="10" spans="1:19" ht="21.75" customHeight="1">
      <c r="A10" s="951" t="s">
        <v>789</v>
      </c>
      <c r="B10" s="953" t="s">
        <v>3</v>
      </c>
      <c r="C10" s="954" t="s">
        <v>790</v>
      </c>
      <c r="D10" s="955" t="s">
        <v>791</v>
      </c>
      <c r="E10" s="953"/>
      <c r="F10" s="954"/>
      <c r="G10" s="955" t="s">
        <v>6</v>
      </c>
      <c r="H10" s="953"/>
      <c r="I10" s="954"/>
      <c r="J10" s="955" t="s">
        <v>7</v>
      </c>
      <c r="K10" s="953"/>
      <c r="L10" s="954"/>
      <c r="M10" s="955" t="s">
        <v>8</v>
      </c>
      <c r="N10" s="956"/>
      <c r="O10" s="957"/>
      <c r="P10" s="958" t="s">
        <v>792</v>
      </c>
      <c r="Q10" s="951"/>
      <c r="R10" s="951"/>
      <c r="S10" s="825" t="s">
        <v>10</v>
      </c>
    </row>
    <row r="11" spans="1:19" ht="26.25" customHeight="1">
      <c r="A11" s="952"/>
      <c r="B11" s="826"/>
      <c r="C11" s="826"/>
      <c r="D11" s="826" t="s">
        <v>11</v>
      </c>
      <c r="E11" s="826" t="s">
        <v>12</v>
      </c>
      <c r="F11" s="826" t="s">
        <v>13</v>
      </c>
      <c r="G11" s="826" t="s">
        <v>14</v>
      </c>
      <c r="H11" s="826" t="s">
        <v>15</v>
      </c>
      <c r="I11" s="826" t="s">
        <v>16</v>
      </c>
      <c r="J11" s="826" t="s">
        <v>17</v>
      </c>
      <c r="K11" s="826" t="s">
        <v>18</v>
      </c>
      <c r="L11" s="826" t="s">
        <v>19</v>
      </c>
      <c r="M11" s="826" t="s">
        <v>20</v>
      </c>
      <c r="N11" s="826" t="s">
        <v>21</v>
      </c>
      <c r="O11" s="826" t="s">
        <v>22</v>
      </c>
      <c r="P11" s="826" t="s">
        <v>23</v>
      </c>
      <c r="Q11" s="952" t="s">
        <v>793</v>
      </c>
      <c r="R11" s="952" t="s">
        <v>25</v>
      </c>
      <c r="S11" s="826"/>
    </row>
    <row r="12" spans="1:19" ht="73.5" customHeight="1">
      <c r="A12" s="827" t="s">
        <v>1055</v>
      </c>
      <c r="B12" s="827" t="s">
        <v>1860</v>
      </c>
      <c r="C12" s="827"/>
      <c r="D12" s="827"/>
      <c r="E12" s="827"/>
      <c r="F12" s="827"/>
      <c r="G12" s="827"/>
      <c r="H12" s="827"/>
      <c r="I12" s="827"/>
      <c r="J12" s="827"/>
      <c r="K12" s="827"/>
      <c r="L12" s="827"/>
      <c r="M12" s="827"/>
      <c r="N12" s="827"/>
      <c r="O12" s="827"/>
      <c r="P12" s="827"/>
      <c r="Q12" s="827"/>
      <c r="R12" s="827"/>
      <c r="S12" s="827" t="s">
        <v>786</v>
      </c>
    </row>
    <row r="13" spans="1:19" s="414" customFormat="1" ht="81" customHeight="1">
      <c r="A13" s="407" t="s">
        <v>1826</v>
      </c>
      <c r="B13" s="409" t="s">
        <v>1718</v>
      </c>
      <c r="C13" s="407" t="s">
        <v>1719</v>
      </c>
      <c r="D13" s="410">
        <v>20</v>
      </c>
      <c r="E13" s="410">
        <v>40</v>
      </c>
      <c r="F13" s="410">
        <v>50</v>
      </c>
      <c r="G13" s="410">
        <v>40</v>
      </c>
      <c r="H13" s="410">
        <v>50</v>
      </c>
      <c r="I13" s="410">
        <v>50</v>
      </c>
      <c r="J13" s="410">
        <v>50</v>
      </c>
      <c r="K13" s="410">
        <v>40</v>
      </c>
      <c r="L13" s="410">
        <v>40</v>
      </c>
      <c r="M13" s="410">
        <v>40</v>
      </c>
      <c r="N13" s="410">
        <v>40</v>
      </c>
      <c r="O13" s="410">
        <v>40</v>
      </c>
      <c r="P13" s="411"/>
      <c r="Q13" s="412"/>
      <c r="R13" s="412"/>
      <c r="S13" s="413" t="s">
        <v>1720</v>
      </c>
    </row>
    <row r="14" spans="1:19" s="414" customFormat="1" ht="81" customHeight="1">
      <c r="A14" s="407" t="s">
        <v>1827</v>
      </c>
      <c r="B14" s="409" t="s">
        <v>1721</v>
      </c>
      <c r="C14" s="407" t="s">
        <v>1722</v>
      </c>
      <c r="D14" s="410">
        <v>2</v>
      </c>
      <c r="E14" s="410">
        <v>2</v>
      </c>
      <c r="F14" s="410">
        <v>2</v>
      </c>
      <c r="G14" s="410">
        <v>2</v>
      </c>
      <c r="H14" s="410">
        <v>2</v>
      </c>
      <c r="I14" s="410">
        <v>2</v>
      </c>
      <c r="J14" s="410">
        <v>2</v>
      </c>
      <c r="K14" s="410">
        <v>2</v>
      </c>
      <c r="L14" s="410">
        <v>2</v>
      </c>
      <c r="M14" s="410">
        <v>2</v>
      </c>
      <c r="N14" s="410">
        <v>2</v>
      </c>
      <c r="O14" s="410">
        <v>2</v>
      </c>
      <c r="P14" s="411"/>
      <c r="Q14" s="412"/>
      <c r="R14" s="412"/>
      <c r="S14" s="413" t="s">
        <v>1720</v>
      </c>
    </row>
    <row r="15" spans="1:19" s="414" customFormat="1" ht="81" customHeight="1">
      <c r="A15" s="407" t="s">
        <v>1828</v>
      </c>
      <c r="B15" s="409" t="s">
        <v>1723</v>
      </c>
      <c r="C15" s="407" t="s">
        <v>1122</v>
      </c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1"/>
      <c r="Q15" s="412"/>
      <c r="R15" s="412"/>
      <c r="S15" s="413" t="s">
        <v>1720</v>
      </c>
    </row>
    <row r="16" spans="1:19" s="294" customFormat="1" ht="42" customHeight="1">
      <c r="A16" s="415" t="s">
        <v>1829</v>
      </c>
      <c r="B16" s="409" t="s">
        <v>1724</v>
      </c>
      <c r="C16" s="409" t="s">
        <v>1725</v>
      </c>
      <c r="D16" s="416"/>
      <c r="E16" s="417">
        <v>3</v>
      </c>
      <c r="F16" s="416"/>
      <c r="G16" s="418"/>
      <c r="H16" s="418"/>
      <c r="I16" s="418"/>
      <c r="J16" s="416"/>
      <c r="K16" s="416"/>
      <c r="L16" s="416"/>
      <c r="M16" s="416"/>
      <c r="N16" s="416"/>
      <c r="O16" s="416"/>
      <c r="P16" s="419"/>
      <c r="Q16" s="420"/>
      <c r="R16" s="421"/>
      <c r="S16" s="413" t="s">
        <v>1720</v>
      </c>
    </row>
    <row r="17" spans="1:19" ht="83.1" customHeight="1">
      <c r="A17" s="415" t="s">
        <v>1830</v>
      </c>
      <c r="B17" s="409" t="s">
        <v>1726</v>
      </c>
      <c r="C17" s="409" t="s">
        <v>1122</v>
      </c>
      <c r="D17" s="422"/>
      <c r="E17" s="416"/>
      <c r="F17" s="416"/>
      <c r="G17" s="416"/>
      <c r="H17" s="417">
        <v>1</v>
      </c>
      <c r="I17" s="422"/>
      <c r="J17" s="416"/>
      <c r="K17" s="416"/>
      <c r="L17" s="422"/>
      <c r="M17" s="416"/>
      <c r="N17" s="416"/>
      <c r="O17" s="422"/>
      <c r="P17" s="423">
        <v>20000</v>
      </c>
      <c r="Q17" s="420"/>
      <c r="R17" s="421"/>
      <c r="S17" s="413" t="s">
        <v>1720</v>
      </c>
    </row>
    <row r="18" spans="1:19" ht="56.1" customHeight="1">
      <c r="A18" s="415" t="s">
        <v>1831</v>
      </c>
      <c r="B18" s="409" t="s">
        <v>1727</v>
      </c>
      <c r="C18" s="409" t="s">
        <v>1122</v>
      </c>
      <c r="D18" s="422"/>
      <c r="E18" s="416"/>
      <c r="F18" s="422"/>
      <c r="G18" s="416"/>
      <c r="H18" s="417">
        <v>1</v>
      </c>
      <c r="I18" s="422"/>
      <c r="J18" s="416"/>
      <c r="K18" s="416"/>
      <c r="L18" s="422"/>
      <c r="M18" s="416"/>
      <c r="N18" s="416"/>
      <c r="O18" s="422"/>
      <c r="P18" s="423"/>
      <c r="Q18" s="420"/>
      <c r="R18" s="421"/>
      <c r="S18" s="424" t="s">
        <v>1728</v>
      </c>
    </row>
    <row r="19" spans="1:19" ht="71.099999999999994" customHeight="1">
      <c r="A19" s="415" t="s">
        <v>1832</v>
      </c>
      <c r="B19" s="409" t="s">
        <v>1729</v>
      </c>
      <c r="C19" s="409" t="s">
        <v>1122</v>
      </c>
      <c r="D19" s="422"/>
      <c r="E19" s="416"/>
      <c r="F19" s="422"/>
      <c r="G19" s="416"/>
      <c r="H19" s="416"/>
      <c r="I19" s="422"/>
      <c r="J19" s="417">
        <v>1</v>
      </c>
      <c r="K19" s="416"/>
      <c r="L19" s="422"/>
      <c r="M19" s="416"/>
      <c r="N19" s="416"/>
      <c r="O19" s="422"/>
      <c r="P19" s="423"/>
      <c r="Q19" s="420"/>
      <c r="R19" s="421"/>
      <c r="S19" s="424" t="s">
        <v>1730</v>
      </c>
    </row>
    <row r="20" spans="1:19" ht="51.75">
      <c r="A20" s="425" t="s">
        <v>1833</v>
      </c>
      <c r="B20" s="409" t="s">
        <v>1731</v>
      </c>
      <c r="C20" s="409" t="s">
        <v>1732</v>
      </c>
      <c r="D20" s="422"/>
      <c r="E20" s="416"/>
      <c r="F20" s="422"/>
      <c r="G20" s="416"/>
      <c r="H20" s="416"/>
      <c r="I20" s="422"/>
      <c r="J20" s="416"/>
      <c r="K20" s="416"/>
      <c r="L20" s="422"/>
      <c r="M20" s="416"/>
      <c r="N20" s="426"/>
      <c r="O20" s="417">
        <v>1</v>
      </c>
      <c r="P20" s="423" t="s">
        <v>1061</v>
      </c>
      <c r="Q20" s="420"/>
      <c r="R20" s="421"/>
      <c r="S20" s="424" t="s">
        <v>1733</v>
      </c>
    </row>
    <row r="21" spans="1:19" ht="86.25" customHeight="1">
      <c r="A21" s="427" t="s">
        <v>1834</v>
      </c>
      <c r="B21" s="409" t="s">
        <v>1734</v>
      </c>
      <c r="C21" s="409" t="s">
        <v>1735</v>
      </c>
      <c r="D21" s="429"/>
      <c r="E21" s="430"/>
      <c r="F21" s="429"/>
      <c r="G21" s="430"/>
      <c r="H21" s="430"/>
      <c r="I21" s="431"/>
      <c r="J21" s="432"/>
      <c r="K21" s="432"/>
      <c r="L21" s="431"/>
      <c r="M21" s="432"/>
      <c r="N21" s="432"/>
      <c r="O21" s="433"/>
      <c r="P21" s="434"/>
      <c r="Q21" s="435"/>
      <c r="R21" s="436"/>
      <c r="S21" s="424" t="s">
        <v>1736</v>
      </c>
    </row>
    <row r="22" spans="1:19" ht="101.25" customHeight="1">
      <c r="A22" s="427" t="s">
        <v>1835</v>
      </c>
      <c r="B22" s="409" t="s">
        <v>1737</v>
      </c>
      <c r="C22" s="409" t="s">
        <v>1738</v>
      </c>
      <c r="D22" s="429"/>
      <c r="E22" s="430"/>
      <c r="F22" s="429"/>
      <c r="G22" s="430"/>
      <c r="H22" s="430"/>
      <c r="I22" s="431"/>
      <c r="J22" s="432"/>
      <c r="K22" s="432"/>
      <c r="L22" s="431"/>
      <c r="M22" s="432"/>
      <c r="N22" s="432"/>
      <c r="O22" s="433"/>
      <c r="P22" s="437"/>
      <c r="Q22" s="435"/>
      <c r="R22" s="436"/>
      <c r="S22" s="424" t="s">
        <v>1739</v>
      </c>
    </row>
    <row r="23" spans="1:19" ht="42.95" customHeight="1">
      <c r="A23" s="427" t="s">
        <v>1836</v>
      </c>
      <c r="B23" s="409" t="s">
        <v>1740</v>
      </c>
      <c r="C23" s="438" t="s">
        <v>1741</v>
      </c>
      <c r="D23" s="429"/>
      <c r="E23" s="430"/>
      <c r="F23" s="429"/>
      <c r="G23" s="430"/>
      <c r="H23" s="430"/>
      <c r="I23" s="431"/>
      <c r="J23" s="432"/>
      <c r="K23" s="432"/>
      <c r="L23" s="431"/>
      <c r="M23" s="432"/>
      <c r="N23" s="432"/>
      <c r="O23" s="439"/>
      <c r="P23" s="437"/>
      <c r="Q23" s="435"/>
      <c r="R23" s="436"/>
      <c r="S23" s="413" t="s">
        <v>1720</v>
      </c>
    </row>
    <row r="24" spans="1:19" ht="42.95" customHeight="1">
      <c r="A24" s="427" t="s">
        <v>1837</v>
      </c>
      <c r="B24" s="409" t="s">
        <v>1742</v>
      </c>
      <c r="C24" s="409" t="s">
        <v>1738</v>
      </c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7"/>
      <c r="Q24" s="435"/>
      <c r="R24" s="436"/>
      <c r="S24" s="413" t="s">
        <v>1720</v>
      </c>
    </row>
    <row r="25" spans="1:19" ht="42.95" customHeight="1">
      <c r="A25" s="427" t="s">
        <v>1838</v>
      </c>
      <c r="B25" s="409" t="s">
        <v>1743</v>
      </c>
      <c r="C25" s="409" t="s">
        <v>1744</v>
      </c>
      <c r="D25" s="410">
        <v>2</v>
      </c>
      <c r="E25" s="410">
        <v>2</v>
      </c>
      <c r="F25" s="410">
        <v>2</v>
      </c>
      <c r="G25" s="410">
        <v>2</v>
      </c>
      <c r="H25" s="410">
        <v>2</v>
      </c>
      <c r="I25" s="417">
        <v>2</v>
      </c>
      <c r="J25" s="417">
        <v>2</v>
      </c>
      <c r="K25" s="417">
        <v>2</v>
      </c>
      <c r="L25" s="417">
        <v>2</v>
      </c>
      <c r="M25" s="417">
        <v>2</v>
      </c>
      <c r="N25" s="417">
        <v>2</v>
      </c>
      <c r="O25" s="417">
        <v>2</v>
      </c>
      <c r="P25" s="437"/>
      <c r="Q25" s="435"/>
      <c r="R25" s="436"/>
      <c r="S25" s="424" t="s">
        <v>1745</v>
      </c>
    </row>
    <row r="26" spans="1:19" ht="42.95" customHeight="1">
      <c r="A26" s="427" t="s">
        <v>1839</v>
      </c>
      <c r="B26" s="409" t="s">
        <v>1746</v>
      </c>
      <c r="C26" s="409" t="s">
        <v>1747</v>
      </c>
      <c r="D26" s="429"/>
      <c r="E26" s="430"/>
      <c r="F26" s="429"/>
      <c r="G26" s="430"/>
      <c r="H26" s="430"/>
      <c r="I26" s="431"/>
      <c r="J26" s="432"/>
      <c r="K26" s="432"/>
      <c r="L26" s="431"/>
      <c r="M26" s="432"/>
      <c r="N26" s="432"/>
      <c r="O26" s="439"/>
      <c r="P26" s="437"/>
      <c r="Q26" s="435"/>
      <c r="R26" s="436"/>
      <c r="S26" s="424" t="s">
        <v>1748</v>
      </c>
    </row>
    <row r="27" spans="1:19" ht="42.95" customHeight="1">
      <c r="A27" s="427" t="s">
        <v>1840</v>
      </c>
      <c r="B27" s="409" t="s">
        <v>1749</v>
      </c>
      <c r="C27" s="409" t="s">
        <v>1750</v>
      </c>
      <c r="D27" s="429"/>
      <c r="E27" s="429"/>
      <c r="F27" s="429"/>
      <c r="G27" s="429"/>
      <c r="H27" s="429"/>
      <c r="I27" s="429"/>
      <c r="J27" s="429"/>
      <c r="K27" s="429"/>
      <c r="L27" s="429"/>
      <c r="M27" s="429"/>
      <c r="N27" s="429"/>
      <c r="O27" s="429"/>
      <c r="P27" s="437"/>
      <c r="Q27" s="435"/>
      <c r="R27" s="436"/>
      <c r="S27" s="424" t="s">
        <v>1748</v>
      </c>
    </row>
    <row r="28" spans="1:19" ht="52.5" customHeight="1">
      <c r="A28" s="427" t="s">
        <v>1841</v>
      </c>
      <c r="B28" s="409" t="s">
        <v>1751</v>
      </c>
      <c r="C28" s="409" t="s">
        <v>1750</v>
      </c>
      <c r="D28" s="429"/>
      <c r="E28" s="429"/>
      <c r="F28" s="429"/>
      <c r="G28" s="429"/>
      <c r="H28" s="429"/>
      <c r="I28" s="429"/>
      <c r="J28" s="429"/>
      <c r="K28" s="429"/>
      <c r="L28" s="429"/>
      <c r="M28" s="429"/>
      <c r="N28" s="429"/>
      <c r="O28" s="429"/>
      <c r="P28" s="437"/>
      <c r="Q28" s="435"/>
      <c r="R28" s="436"/>
      <c r="S28" s="413" t="s">
        <v>1720</v>
      </c>
    </row>
    <row r="29" spans="1:19" s="295" customFormat="1" ht="47.25" customHeight="1">
      <c r="A29" s="440" t="s">
        <v>1752</v>
      </c>
      <c r="B29" s="832" t="s">
        <v>1859</v>
      </c>
      <c r="C29" s="441"/>
      <c r="D29" s="442"/>
      <c r="E29" s="408"/>
      <c r="F29" s="442"/>
      <c r="G29" s="408"/>
      <c r="H29" s="408"/>
      <c r="I29" s="441"/>
      <c r="J29" s="443"/>
      <c r="K29" s="443"/>
      <c r="L29" s="441"/>
      <c r="M29" s="443"/>
      <c r="N29" s="443"/>
      <c r="O29" s="444"/>
      <c r="P29" s="445"/>
      <c r="Q29" s="446"/>
      <c r="R29" s="447"/>
      <c r="S29" s="441" t="s">
        <v>1720</v>
      </c>
    </row>
    <row r="30" spans="1:19" s="295" customFormat="1" ht="47.25" customHeight="1">
      <c r="A30" s="828" t="s">
        <v>1753</v>
      </c>
      <c r="B30" s="448" t="s">
        <v>1754</v>
      </c>
      <c r="C30" s="409" t="s">
        <v>1755</v>
      </c>
      <c r="D30" s="429"/>
      <c r="E30" s="430"/>
      <c r="F30" s="429"/>
      <c r="G30" s="430"/>
      <c r="H30" s="430"/>
      <c r="I30" s="431"/>
      <c r="J30" s="432"/>
      <c r="K30" s="432"/>
      <c r="L30" s="431"/>
      <c r="M30" s="432"/>
      <c r="N30" s="432"/>
      <c r="O30" s="439"/>
      <c r="P30" s="437"/>
      <c r="Q30" s="449"/>
      <c r="R30" s="450"/>
      <c r="S30" s="451" t="s">
        <v>1756</v>
      </c>
    </row>
    <row r="31" spans="1:19" s="295" customFormat="1" ht="47.25" customHeight="1">
      <c r="A31" s="452" t="s">
        <v>1757</v>
      </c>
      <c r="B31" s="448" t="s">
        <v>1758</v>
      </c>
      <c r="C31" s="409" t="s">
        <v>1759</v>
      </c>
      <c r="D31" s="429"/>
      <c r="E31" s="430"/>
      <c r="F31" s="429"/>
      <c r="G31" s="430"/>
      <c r="H31" s="430"/>
      <c r="I31" s="431"/>
      <c r="J31" s="432"/>
      <c r="K31" s="432"/>
      <c r="L31" s="431"/>
      <c r="M31" s="432"/>
      <c r="N31" s="432"/>
      <c r="O31" s="439"/>
      <c r="P31" s="437"/>
      <c r="Q31" s="449"/>
      <c r="R31" s="450"/>
      <c r="S31" s="451" t="s">
        <v>1760</v>
      </c>
    </row>
    <row r="32" spans="1:19" s="295" customFormat="1" ht="66.75" customHeight="1">
      <c r="A32" s="452" t="s">
        <v>1761</v>
      </c>
      <c r="B32" s="448" t="s">
        <v>1762</v>
      </c>
      <c r="C32" s="409" t="s">
        <v>1759</v>
      </c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7"/>
      <c r="Q32" s="449"/>
      <c r="R32" s="450"/>
      <c r="S32" s="451" t="s">
        <v>1763</v>
      </c>
    </row>
    <row r="33" spans="1:19" s="295" customFormat="1" ht="62.25" customHeight="1">
      <c r="A33" s="452" t="s">
        <v>1764</v>
      </c>
      <c r="B33" s="448" t="s">
        <v>1765</v>
      </c>
      <c r="C33" s="409" t="s">
        <v>938</v>
      </c>
      <c r="D33" s="431"/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7"/>
      <c r="Q33" s="449"/>
      <c r="R33" s="450"/>
      <c r="S33" s="451" t="s">
        <v>1760</v>
      </c>
    </row>
    <row r="34" spans="1:19" s="295" customFormat="1" ht="47.25" customHeight="1">
      <c r="A34" s="452" t="s">
        <v>1766</v>
      </c>
      <c r="B34" s="448" t="s">
        <v>1767</v>
      </c>
      <c r="C34" s="409" t="s">
        <v>1768</v>
      </c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7"/>
      <c r="Q34" s="449"/>
      <c r="R34" s="450"/>
      <c r="S34" s="451" t="s">
        <v>1769</v>
      </c>
    </row>
    <row r="35" spans="1:19" s="295" customFormat="1" ht="53.25" customHeight="1">
      <c r="A35" s="452" t="s">
        <v>1770</v>
      </c>
      <c r="B35" s="448" t="s">
        <v>1771</v>
      </c>
      <c r="C35" s="409" t="s">
        <v>1768</v>
      </c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7"/>
      <c r="Q35" s="449"/>
      <c r="R35" s="450"/>
      <c r="S35" s="451" t="s">
        <v>1760</v>
      </c>
    </row>
    <row r="36" spans="1:19" s="295" customFormat="1" ht="47.25" customHeight="1">
      <c r="A36" s="452" t="s">
        <v>1772</v>
      </c>
      <c r="B36" s="448" t="s">
        <v>1773</v>
      </c>
      <c r="C36" s="409" t="s">
        <v>168</v>
      </c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7"/>
      <c r="Q36" s="449"/>
      <c r="R36" s="450"/>
      <c r="S36" s="451" t="s">
        <v>1763</v>
      </c>
    </row>
    <row r="37" spans="1:19" s="299" customFormat="1" ht="108.75" customHeight="1">
      <c r="A37" s="453" t="s">
        <v>1774</v>
      </c>
      <c r="B37" s="454" t="s">
        <v>1775</v>
      </c>
      <c r="C37" s="409" t="s">
        <v>1768</v>
      </c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55"/>
      <c r="Q37" s="456"/>
      <c r="R37" s="457"/>
      <c r="S37" s="458" t="s">
        <v>1776</v>
      </c>
    </row>
    <row r="38" spans="1:19" ht="108.75" customHeight="1">
      <c r="A38" s="415" t="s">
        <v>1777</v>
      </c>
      <c r="B38" s="407" t="s">
        <v>1778</v>
      </c>
      <c r="C38" s="409" t="s">
        <v>1779</v>
      </c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1"/>
      <c r="P38" s="434"/>
      <c r="Q38" s="435"/>
      <c r="R38" s="436"/>
      <c r="S38" s="424" t="s">
        <v>1780</v>
      </c>
    </row>
    <row r="39" spans="1:19" s="295" customFormat="1" ht="66.95" customHeight="1">
      <c r="A39" s="452" t="s">
        <v>1781</v>
      </c>
      <c r="B39" s="407" t="s">
        <v>1782</v>
      </c>
      <c r="C39" s="409" t="s">
        <v>1783</v>
      </c>
      <c r="D39" s="431"/>
      <c r="E39" s="431"/>
      <c r="F39" s="431"/>
      <c r="G39" s="431"/>
      <c r="H39" s="431"/>
      <c r="I39" s="431"/>
      <c r="J39" s="431"/>
      <c r="K39" s="431"/>
      <c r="L39" s="431"/>
      <c r="M39" s="431"/>
      <c r="N39" s="431"/>
      <c r="O39" s="431"/>
      <c r="P39" s="437"/>
      <c r="Q39" s="449"/>
      <c r="R39" s="450"/>
      <c r="S39" s="451" t="s">
        <v>1784</v>
      </c>
    </row>
    <row r="40" spans="1:19" s="299" customFormat="1" ht="43.5" customHeight="1">
      <c r="A40" s="459" t="s">
        <v>1785</v>
      </c>
      <c r="B40" s="454" t="s">
        <v>1786</v>
      </c>
      <c r="C40" s="460" t="s">
        <v>1787</v>
      </c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55"/>
      <c r="Q40" s="461"/>
      <c r="R40" s="461"/>
      <c r="S40" s="462" t="s">
        <v>1788</v>
      </c>
    </row>
    <row r="41" spans="1:19" ht="83.25" customHeight="1">
      <c r="A41" s="415" t="s">
        <v>1789</v>
      </c>
      <c r="B41" s="407" t="s">
        <v>1790</v>
      </c>
      <c r="C41" s="409" t="s">
        <v>1791</v>
      </c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4" t="s">
        <v>1062</v>
      </c>
      <c r="Q41" s="463"/>
      <c r="R41" s="463"/>
      <c r="S41" s="424" t="s">
        <v>1792</v>
      </c>
    </row>
    <row r="42" spans="1:19" ht="75" customHeight="1">
      <c r="A42" s="415" t="s">
        <v>1793</v>
      </c>
      <c r="B42" s="407" t="s">
        <v>1794</v>
      </c>
      <c r="C42" s="409" t="s">
        <v>1795</v>
      </c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4"/>
      <c r="Q42" s="463"/>
      <c r="R42" s="463"/>
      <c r="S42" s="424" t="s">
        <v>1720</v>
      </c>
    </row>
    <row r="43" spans="1:19" ht="53.25" customHeight="1">
      <c r="A43" s="415" t="s">
        <v>1796</v>
      </c>
      <c r="B43" s="448" t="s">
        <v>1797</v>
      </c>
      <c r="C43" s="409" t="s">
        <v>1798</v>
      </c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4"/>
      <c r="Q43" s="463"/>
      <c r="R43" s="463"/>
      <c r="S43" s="424" t="s">
        <v>1720</v>
      </c>
    </row>
    <row r="44" spans="1:19" ht="63.75" customHeight="1">
      <c r="A44" s="415" t="s">
        <v>1799</v>
      </c>
      <c r="B44" s="438" t="s">
        <v>1800</v>
      </c>
      <c r="C44" s="409" t="s">
        <v>1801</v>
      </c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4"/>
      <c r="Q44" s="435"/>
      <c r="R44" s="436"/>
      <c r="S44" s="424" t="s">
        <v>1802</v>
      </c>
    </row>
    <row r="45" spans="1:19" s="295" customFormat="1" ht="48" customHeight="1">
      <c r="A45" s="459" t="s">
        <v>1803</v>
      </c>
      <c r="B45" s="101" t="s">
        <v>1861</v>
      </c>
      <c r="C45" s="409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7"/>
      <c r="Q45" s="449"/>
      <c r="R45" s="450"/>
      <c r="S45" s="424" t="s">
        <v>1720</v>
      </c>
    </row>
    <row r="46" spans="1:19" ht="34.5">
      <c r="A46" s="464" t="s">
        <v>1804</v>
      </c>
      <c r="B46" s="452" t="s">
        <v>1805</v>
      </c>
      <c r="C46" s="452" t="s">
        <v>1806</v>
      </c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4">
        <v>100000</v>
      </c>
      <c r="Q46" s="465"/>
      <c r="R46" s="465"/>
      <c r="S46" s="424" t="s">
        <v>1720</v>
      </c>
    </row>
    <row r="47" spans="1:19" ht="51.75">
      <c r="A47" s="427" t="s">
        <v>1807</v>
      </c>
      <c r="B47" s="427" t="s">
        <v>1808</v>
      </c>
      <c r="C47" s="427" t="s">
        <v>1809</v>
      </c>
      <c r="D47" s="416"/>
      <c r="E47" s="416"/>
      <c r="F47" s="416"/>
      <c r="G47" s="416"/>
      <c r="H47" s="416"/>
      <c r="I47" s="413"/>
      <c r="J47" s="413"/>
      <c r="K47" s="413"/>
      <c r="L47" s="413"/>
      <c r="M47" s="466"/>
      <c r="N47" s="413"/>
      <c r="O47" s="439"/>
      <c r="P47" s="434">
        <v>100000</v>
      </c>
      <c r="Q47" s="465"/>
      <c r="R47" s="465"/>
      <c r="S47" s="467" t="s">
        <v>1810</v>
      </c>
    </row>
    <row r="48" spans="1:19" ht="69">
      <c r="A48" s="464" t="s">
        <v>1811</v>
      </c>
      <c r="B48" s="464" t="s">
        <v>1812</v>
      </c>
      <c r="C48" s="464" t="s">
        <v>1813</v>
      </c>
      <c r="D48" s="439"/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439"/>
      <c r="P48" s="468" t="s">
        <v>1063</v>
      </c>
      <c r="Q48" s="434"/>
      <c r="R48" s="469"/>
      <c r="S48" s="424" t="s">
        <v>1814</v>
      </c>
    </row>
    <row r="49" spans="1:19" ht="69">
      <c r="A49" s="452" t="s">
        <v>1815</v>
      </c>
      <c r="B49" s="452" t="s">
        <v>1816</v>
      </c>
      <c r="C49" s="409" t="s">
        <v>1817</v>
      </c>
      <c r="D49" s="431">
        <v>10</v>
      </c>
      <c r="E49" s="431">
        <v>10</v>
      </c>
      <c r="F49" s="431">
        <v>10</v>
      </c>
      <c r="G49" s="431">
        <v>10</v>
      </c>
      <c r="H49" s="431">
        <v>50</v>
      </c>
      <c r="I49" s="431">
        <v>10</v>
      </c>
      <c r="J49" s="431">
        <v>10</v>
      </c>
      <c r="K49" s="431">
        <v>10</v>
      </c>
      <c r="L49" s="431">
        <v>10</v>
      </c>
      <c r="M49" s="431">
        <v>10</v>
      </c>
      <c r="N49" s="431">
        <v>50</v>
      </c>
      <c r="O49" s="431">
        <v>10</v>
      </c>
      <c r="P49" s="437"/>
      <c r="Q49" s="449"/>
      <c r="R49" s="450"/>
      <c r="S49" s="424" t="s">
        <v>786</v>
      </c>
    </row>
    <row r="50" spans="1:19" ht="45" customHeight="1">
      <c r="A50" s="452" t="s">
        <v>1818</v>
      </c>
      <c r="B50" s="452" t="s">
        <v>1819</v>
      </c>
      <c r="C50" s="409" t="s">
        <v>1820</v>
      </c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7"/>
      <c r="Q50" s="449"/>
      <c r="R50" s="450"/>
      <c r="S50" s="424" t="s">
        <v>786</v>
      </c>
    </row>
    <row r="51" spans="1:19" ht="108.75" customHeight="1">
      <c r="A51" s="452" t="s">
        <v>1821</v>
      </c>
      <c r="B51" s="452" t="s">
        <v>1822</v>
      </c>
      <c r="C51" s="409" t="s">
        <v>1823</v>
      </c>
      <c r="D51" s="431"/>
      <c r="E51" s="431"/>
      <c r="F51" s="431"/>
      <c r="G51" s="431"/>
      <c r="H51" s="431"/>
      <c r="I51" s="431"/>
      <c r="J51" s="431"/>
      <c r="K51" s="431"/>
      <c r="L51" s="431"/>
      <c r="M51" s="431"/>
      <c r="N51" s="431"/>
      <c r="O51" s="431"/>
      <c r="P51" s="437"/>
      <c r="Q51" s="449"/>
      <c r="R51" s="450"/>
      <c r="S51" s="424" t="s">
        <v>1824</v>
      </c>
    </row>
    <row r="52" spans="1:19" ht="18" thickBot="1">
      <c r="A52" s="829"/>
      <c r="B52" s="829"/>
      <c r="C52" s="829"/>
      <c r="D52" s="829"/>
      <c r="E52" s="829"/>
      <c r="F52" s="829"/>
      <c r="G52" s="829"/>
      <c r="H52" s="829"/>
      <c r="I52" s="829"/>
      <c r="J52" s="829"/>
      <c r="K52" s="829"/>
      <c r="L52" s="829"/>
      <c r="M52" s="829"/>
      <c r="N52" s="829"/>
      <c r="O52" s="829"/>
      <c r="P52" s="829"/>
      <c r="Q52" s="829"/>
      <c r="R52" s="829"/>
      <c r="S52" s="829"/>
    </row>
    <row r="53" spans="1:19" ht="18" thickBot="1">
      <c r="A53" s="829"/>
      <c r="B53" s="830"/>
      <c r="C53" s="829"/>
      <c r="D53" s="829"/>
      <c r="E53" s="829"/>
      <c r="F53" s="829"/>
      <c r="G53" s="829"/>
      <c r="H53" s="829"/>
      <c r="I53" s="829"/>
      <c r="J53" s="829"/>
      <c r="K53" s="829"/>
      <c r="L53" s="829"/>
      <c r="M53" s="829"/>
      <c r="N53" s="829"/>
      <c r="O53" s="829"/>
      <c r="P53" s="831">
        <v>521515</v>
      </c>
      <c r="Q53" s="829"/>
      <c r="R53" s="829"/>
      <c r="S53" s="829"/>
    </row>
    <row r="54" spans="1:19">
      <c r="P54" s="296"/>
    </row>
    <row r="55" spans="1:19">
      <c r="P55" s="296"/>
    </row>
    <row r="56" spans="1:19">
      <c r="P56" s="296"/>
    </row>
    <row r="57" spans="1:19">
      <c r="P57" s="296"/>
    </row>
    <row r="58" spans="1:19" ht="37.5" customHeight="1">
      <c r="A58" s="297" t="s">
        <v>1057</v>
      </c>
      <c r="B58" s="471" t="s">
        <v>1825</v>
      </c>
      <c r="P58" s="296"/>
    </row>
    <row r="59" spans="1:19">
      <c r="A59" s="293" t="s">
        <v>1058</v>
      </c>
      <c r="B59" s="472" t="s">
        <v>1059</v>
      </c>
      <c r="P59" s="298"/>
    </row>
    <row r="60" spans="1:19">
      <c r="A60" s="299"/>
      <c r="B60" s="473"/>
      <c r="P60" s="293"/>
    </row>
    <row r="61" spans="1:19">
      <c r="P61" s="293"/>
    </row>
  </sheetData>
  <mergeCells count="19">
    <mergeCell ref="A9:C9"/>
    <mergeCell ref="I9:K9"/>
    <mergeCell ref="L9:N9"/>
    <mergeCell ref="O9:Q9"/>
    <mergeCell ref="A1:R1"/>
    <mergeCell ref="A2:R2"/>
    <mergeCell ref="A3:R3"/>
    <mergeCell ref="A4:C4"/>
    <mergeCell ref="I4:K4"/>
    <mergeCell ref="L4:N4"/>
    <mergeCell ref="O4:Q4"/>
    <mergeCell ref="Q10:Q11"/>
    <mergeCell ref="R10:R11"/>
    <mergeCell ref="A10:A11"/>
    <mergeCell ref="B10:D10"/>
    <mergeCell ref="E10:G10"/>
    <mergeCell ref="H10:J10"/>
    <mergeCell ref="K10:M10"/>
    <mergeCell ref="N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B25" zoomScale="95" zoomScaleNormal="95" workbookViewId="0">
      <selection activeCell="G43" sqref="G43"/>
    </sheetView>
  </sheetViews>
  <sheetFormatPr baseColWidth="10" defaultColWidth="11.42578125" defaultRowHeight="15"/>
  <cols>
    <col min="1" max="1" width="60.5703125" customWidth="1"/>
    <col min="2" max="2" width="22.42578125" customWidth="1"/>
    <col min="3" max="3" width="16" customWidth="1"/>
    <col min="4" max="7" width="4.7109375" customWidth="1"/>
    <col min="8" max="8" width="5.28515625" customWidth="1"/>
    <col min="9" max="15" width="4.7109375" customWidth="1"/>
    <col min="16" max="16" width="12.85546875" customWidth="1"/>
    <col min="17" max="17" width="13.28515625" customWidth="1"/>
    <col min="18" max="18" width="10.85546875" customWidth="1"/>
    <col min="19" max="19" width="23.5703125" customWidth="1"/>
  </cols>
  <sheetData>
    <row r="1" spans="1:19" ht="33" customHeight="1">
      <c r="A1" s="837" t="s">
        <v>0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</row>
    <row r="2" spans="1:19" ht="20.25" customHeight="1">
      <c r="A2" s="844" t="s">
        <v>26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</row>
    <row r="3" spans="1:19" ht="20.25" customHeight="1">
      <c r="A3" s="845" t="s">
        <v>30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845"/>
    </row>
    <row r="4" spans="1:19" ht="18">
      <c r="A4" s="846" t="s">
        <v>820</v>
      </c>
      <c r="B4" s="846"/>
      <c r="C4" s="846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1"/>
      <c r="R4" s="1"/>
      <c r="S4" s="212"/>
    </row>
    <row r="5" spans="1:19" ht="21" customHeight="1">
      <c r="A5" s="605" t="s">
        <v>27</v>
      </c>
      <c r="B5" s="605"/>
      <c r="C5" s="605"/>
      <c r="D5" s="606"/>
      <c r="E5" s="606"/>
      <c r="F5" s="606"/>
      <c r="G5" s="606"/>
      <c r="H5" s="607"/>
      <c r="I5" s="607"/>
      <c r="J5" s="607"/>
      <c r="K5" s="607"/>
      <c r="L5" s="607"/>
      <c r="M5" s="607"/>
      <c r="N5" s="607"/>
      <c r="O5" s="607"/>
      <c r="P5" s="607"/>
      <c r="Q5" s="3"/>
      <c r="R5" s="254"/>
      <c r="S5" s="212"/>
    </row>
    <row r="6" spans="1:19" ht="21">
      <c r="A6" s="605" t="s">
        <v>1</v>
      </c>
      <c r="B6" s="608"/>
      <c r="C6" s="609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  <c r="Q6" s="2"/>
      <c r="R6" s="255"/>
      <c r="S6" s="212"/>
    </row>
    <row r="7" spans="1:19" s="5" customFormat="1" ht="18.75">
      <c r="A7" s="608" t="s">
        <v>743</v>
      </c>
      <c r="B7" s="608"/>
      <c r="C7" s="609"/>
      <c r="D7" s="606"/>
      <c r="E7" s="606"/>
      <c r="F7" s="606"/>
      <c r="G7" s="606"/>
      <c r="H7" s="610"/>
      <c r="I7" s="610"/>
      <c r="J7" s="610"/>
      <c r="K7" s="610"/>
      <c r="L7" s="610"/>
      <c r="M7" s="610"/>
      <c r="N7" s="610"/>
      <c r="O7" s="610"/>
      <c r="P7" s="610"/>
      <c r="Q7" s="4"/>
      <c r="R7" s="4"/>
      <c r="S7" s="256"/>
    </row>
    <row r="8" spans="1:19" s="5" customFormat="1" ht="18.75">
      <c r="A8" s="608" t="s">
        <v>798</v>
      </c>
      <c r="B8" s="608"/>
      <c r="C8" s="609"/>
      <c r="D8" s="606"/>
      <c r="E8" s="606"/>
      <c r="F8" s="606"/>
      <c r="G8" s="606"/>
      <c r="H8" s="610"/>
      <c r="I8" s="610"/>
      <c r="J8" s="610"/>
      <c r="K8" s="610"/>
      <c r="L8" s="610"/>
      <c r="M8" s="610"/>
      <c r="N8" s="610"/>
      <c r="O8" s="610"/>
      <c r="P8" s="610"/>
      <c r="Q8" s="4"/>
      <c r="R8" s="4"/>
      <c r="S8" s="256"/>
    </row>
    <row r="9" spans="1:19" s="5" customFormat="1" ht="18.75">
      <c r="A9" s="833" t="s">
        <v>185</v>
      </c>
      <c r="B9" s="833"/>
      <c r="C9" s="833"/>
      <c r="D9" s="833"/>
      <c r="E9" s="833"/>
      <c r="F9" s="833"/>
      <c r="G9" s="833"/>
      <c r="H9" s="833"/>
      <c r="I9" s="833"/>
      <c r="J9" s="833"/>
      <c r="K9" s="833"/>
      <c r="L9" s="833"/>
      <c r="M9" s="833"/>
      <c r="N9" s="833"/>
      <c r="O9" s="833"/>
      <c r="P9" s="833"/>
      <c r="Q9" s="4"/>
      <c r="R9" s="4"/>
      <c r="S9" s="256"/>
    </row>
    <row r="10" spans="1:19" s="5" customFormat="1" ht="18.75">
      <c r="A10" s="573" t="s">
        <v>184</v>
      </c>
      <c r="B10" s="574"/>
      <c r="C10" s="574"/>
      <c r="D10" s="574"/>
      <c r="E10" s="574"/>
      <c r="F10" s="574"/>
      <c r="G10" s="574"/>
      <c r="H10" s="574"/>
      <c r="I10" s="574"/>
      <c r="J10" s="575"/>
      <c r="K10" s="576"/>
      <c r="L10" s="577"/>
      <c r="M10" s="577"/>
      <c r="N10" s="577"/>
      <c r="O10" s="577"/>
      <c r="P10" s="577"/>
      <c r="Q10" s="4"/>
      <c r="R10" s="4"/>
      <c r="S10" s="256"/>
    </row>
    <row r="11" spans="1:19" ht="15" customHeight="1">
      <c r="A11" s="835" t="s">
        <v>454</v>
      </c>
      <c r="B11" s="835" t="s">
        <v>3</v>
      </c>
      <c r="C11" s="835" t="s">
        <v>4</v>
      </c>
      <c r="D11" s="835" t="s">
        <v>5</v>
      </c>
      <c r="E11" s="847"/>
      <c r="F11" s="848"/>
      <c r="G11" s="849" t="s">
        <v>6</v>
      </c>
      <c r="H11" s="834"/>
      <c r="I11" s="834"/>
      <c r="J11" s="834" t="s">
        <v>7</v>
      </c>
      <c r="K11" s="834"/>
      <c r="L11" s="834"/>
      <c r="M11" s="834" t="s">
        <v>8</v>
      </c>
      <c r="N11" s="834"/>
      <c r="O11" s="834"/>
      <c r="P11" s="834" t="s">
        <v>9</v>
      </c>
      <c r="Q11" s="834"/>
      <c r="R11" s="834"/>
      <c r="S11" s="834" t="s">
        <v>10</v>
      </c>
    </row>
    <row r="12" spans="1:19" ht="63.75" customHeight="1">
      <c r="A12" s="836"/>
      <c r="B12" s="836"/>
      <c r="C12" s="836"/>
      <c r="D12" s="836" t="s">
        <v>11</v>
      </c>
      <c r="E12" s="196" t="s">
        <v>12</v>
      </c>
      <c r="F12" s="196" t="s">
        <v>13</v>
      </c>
      <c r="G12" s="196" t="s">
        <v>14</v>
      </c>
      <c r="H12" s="196" t="s">
        <v>15</v>
      </c>
      <c r="I12" s="196" t="s">
        <v>16</v>
      </c>
      <c r="J12" s="196" t="s">
        <v>17</v>
      </c>
      <c r="K12" s="196" t="s">
        <v>18</v>
      </c>
      <c r="L12" s="196" t="s">
        <v>19</v>
      </c>
      <c r="M12" s="196" t="s">
        <v>20</v>
      </c>
      <c r="N12" s="196" t="s">
        <v>21</v>
      </c>
      <c r="O12" s="196" t="s">
        <v>22</v>
      </c>
      <c r="P12" s="196" t="s">
        <v>23</v>
      </c>
      <c r="Q12" s="196" t="s">
        <v>24</v>
      </c>
      <c r="R12" s="196" t="s">
        <v>25</v>
      </c>
      <c r="S12" s="196"/>
    </row>
    <row r="13" spans="1:19" ht="34.5" customHeight="1">
      <c r="A13" s="218" t="s">
        <v>865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>
        <f>SUM(P14:P18)</f>
        <v>129357.4</v>
      </c>
      <c r="Q13" s="219"/>
      <c r="R13" s="218"/>
      <c r="S13" s="218"/>
    </row>
    <row r="14" spans="1:19" ht="54.75" customHeight="1">
      <c r="A14" s="191" t="s">
        <v>866</v>
      </c>
      <c r="B14" s="193" t="s">
        <v>821</v>
      </c>
      <c r="C14" s="20" t="s">
        <v>822</v>
      </c>
      <c r="D14" s="17"/>
      <c r="E14" s="259">
        <v>5</v>
      </c>
      <c r="F14" s="259">
        <v>3</v>
      </c>
      <c r="G14" s="259">
        <v>2</v>
      </c>
      <c r="H14" s="259">
        <v>4</v>
      </c>
      <c r="I14" s="259">
        <v>1</v>
      </c>
      <c r="J14" s="259">
        <v>2</v>
      </c>
      <c r="K14" s="259">
        <v>3</v>
      </c>
      <c r="L14" s="259">
        <v>1</v>
      </c>
      <c r="M14" s="259">
        <v>4</v>
      </c>
      <c r="N14" s="259">
        <v>4</v>
      </c>
      <c r="O14" s="259">
        <v>1</v>
      </c>
      <c r="P14" s="260">
        <f>[2]Presupuesto!E13</f>
        <v>117357.4</v>
      </c>
      <c r="Q14" s="16"/>
      <c r="R14" s="209"/>
      <c r="S14" s="209"/>
    </row>
    <row r="15" spans="1:19" ht="66" customHeight="1">
      <c r="A15" s="193" t="s">
        <v>867</v>
      </c>
      <c r="B15" s="193" t="s">
        <v>823</v>
      </c>
      <c r="C15" s="20" t="s">
        <v>824</v>
      </c>
      <c r="D15" s="17">
        <v>2</v>
      </c>
      <c r="E15" s="259">
        <v>3</v>
      </c>
      <c r="F15" s="259">
        <v>3</v>
      </c>
      <c r="G15" s="259">
        <v>2</v>
      </c>
      <c r="H15" s="259">
        <v>4</v>
      </c>
      <c r="I15" s="259">
        <v>1</v>
      </c>
      <c r="J15" s="18"/>
      <c r="K15" s="259">
        <v>5</v>
      </c>
      <c r="L15" s="259">
        <v>1</v>
      </c>
      <c r="M15" s="259">
        <v>4</v>
      </c>
      <c r="N15" s="259">
        <v>4</v>
      </c>
      <c r="O15" s="259">
        <v>1</v>
      </c>
      <c r="P15" s="260"/>
      <c r="Q15" s="16"/>
      <c r="R15" s="209"/>
      <c r="S15" s="209"/>
    </row>
    <row r="16" spans="1:19" ht="83.25" customHeight="1">
      <c r="A16" s="193" t="s">
        <v>868</v>
      </c>
      <c r="B16" s="193" t="s">
        <v>825</v>
      </c>
      <c r="C16" s="20" t="s">
        <v>824</v>
      </c>
      <c r="D16" s="17"/>
      <c r="E16" s="259">
        <v>5</v>
      </c>
      <c r="F16" s="259">
        <v>3</v>
      </c>
      <c r="G16" s="259">
        <v>2</v>
      </c>
      <c r="H16" s="259">
        <v>5</v>
      </c>
      <c r="I16" s="18"/>
      <c r="J16" s="18"/>
      <c r="K16" s="259">
        <v>5</v>
      </c>
      <c r="L16" s="259">
        <v>1</v>
      </c>
      <c r="M16" s="259">
        <v>4</v>
      </c>
      <c r="N16" s="259">
        <v>4</v>
      </c>
      <c r="O16" s="259">
        <v>1</v>
      </c>
      <c r="P16" s="260"/>
      <c r="Q16" s="16"/>
      <c r="R16" s="209"/>
      <c r="S16" s="209"/>
    </row>
    <row r="17" spans="1:19" ht="81.75" customHeight="1">
      <c r="A17" s="191" t="s">
        <v>869</v>
      </c>
      <c r="B17" s="193" t="s">
        <v>897</v>
      </c>
      <c r="C17" s="20" t="s">
        <v>899</v>
      </c>
      <c r="D17" s="17"/>
      <c r="E17" s="259">
        <v>1</v>
      </c>
      <c r="F17" s="17"/>
      <c r="G17" s="259">
        <v>1</v>
      </c>
      <c r="H17" s="18"/>
      <c r="I17" s="18"/>
      <c r="J17" s="259">
        <v>1</v>
      </c>
      <c r="K17" s="18"/>
      <c r="L17" s="259">
        <v>1</v>
      </c>
      <c r="M17" s="18"/>
      <c r="N17" s="18"/>
      <c r="O17" s="259">
        <v>1</v>
      </c>
      <c r="P17" s="260">
        <f>[2]Presupuesto!E21</f>
        <v>12000</v>
      </c>
      <c r="Q17" s="16"/>
      <c r="R17" s="209"/>
      <c r="S17" s="209"/>
    </row>
    <row r="18" spans="1:19" ht="56.25" customHeight="1">
      <c r="A18" s="193" t="s">
        <v>870</v>
      </c>
      <c r="B18" s="193" t="s">
        <v>826</v>
      </c>
      <c r="C18" s="207" t="s">
        <v>898</v>
      </c>
      <c r="D18" s="18"/>
      <c r="E18" s="259">
        <v>3</v>
      </c>
      <c r="F18" s="18">
        <v>0</v>
      </c>
      <c r="G18" s="259">
        <v>3</v>
      </c>
      <c r="H18" s="18"/>
      <c r="I18" s="18"/>
      <c r="J18" s="259">
        <v>3</v>
      </c>
      <c r="K18" s="18"/>
      <c r="L18" s="259">
        <v>3</v>
      </c>
      <c r="M18" s="17"/>
      <c r="N18" s="259">
        <v>3</v>
      </c>
      <c r="O18" s="17">
        <v>3</v>
      </c>
      <c r="P18" s="261"/>
      <c r="Q18" s="16"/>
      <c r="R18" s="209"/>
      <c r="S18" s="209"/>
    </row>
    <row r="19" spans="1:19" ht="48" customHeight="1">
      <c r="A19" s="210" t="s">
        <v>871</v>
      </c>
      <c r="B19" s="193" t="s">
        <v>129</v>
      </c>
      <c r="C19" s="207" t="s">
        <v>827</v>
      </c>
      <c r="D19" s="18"/>
      <c r="E19" s="259">
        <v>2</v>
      </c>
      <c r="F19" s="18"/>
      <c r="G19" s="259">
        <v>2</v>
      </c>
      <c r="H19" s="18"/>
      <c r="I19" s="18"/>
      <c r="J19" s="259">
        <v>2</v>
      </c>
      <c r="K19" s="18"/>
      <c r="L19" s="259">
        <v>2</v>
      </c>
      <c r="M19" s="17"/>
      <c r="N19" s="259">
        <v>2</v>
      </c>
      <c r="O19" s="17"/>
      <c r="P19" s="261"/>
      <c r="Q19" s="16"/>
      <c r="R19" s="209"/>
      <c r="S19" s="209"/>
    </row>
    <row r="20" spans="1:19" ht="88.5" customHeight="1">
      <c r="A20" s="211" t="s">
        <v>872</v>
      </c>
      <c r="B20" s="193" t="s">
        <v>1707</v>
      </c>
      <c r="C20" s="207" t="s">
        <v>828</v>
      </c>
      <c r="D20" s="18"/>
      <c r="E20" s="259">
        <v>1</v>
      </c>
      <c r="F20" s="18"/>
      <c r="G20" s="259">
        <v>1</v>
      </c>
      <c r="H20" s="18"/>
      <c r="I20" s="18"/>
      <c r="J20" s="259">
        <v>1</v>
      </c>
      <c r="K20" s="18"/>
      <c r="L20" s="259">
        <v>1</v>
      </c>
      <c r="M20" s="17"/>
      <c r="N20" s="259">
        <v>1</v>
      </c>
      <c r="O20" s="17"/>
      <c r="P20" s="261">
        <f>[2]Presupuesto!E31</f>
        <v>2323</v>
      </c>
      <c r="Q20" s="16"/>
      <c r="R20" s="209"/>
      <c r="S20" s="209"/>
    </row>
    <row r="21" spans="1:19" ht="61.5" customHeight="1">
      <c r="A21" s="210" t="s">
        <v>873</v>
      </c>
      <c r="B21" s="193" t="s">
        <v>829</v>
      </c>
      <c r="C21" s="207" t="s">
        <v>830</v>
      </c>
      <c r="D21" s="18"/>
      <c r="E21" s="259">
        <v>1</v>
      </c>
      <c r="F21" s="18"/>
      <c r="G21" s="259">
        <v>1</v>
      </c>
      <c r="H21" s="18"/>
      <c r="I21" s="18"/>
      <c r="J21" s="259">
        <v>1</v>
      </c>
      <c r="K21" s="18"/>
      <c r="L21" s="259">
        <v>1</v>
      </c>
      <c r="M21" s="17"/>
      <c r="N21" s="259">
        <v>1</v>
      </c>
      <c r="O21" s="17"/>
      <c r="P21" s="261"/>
      <c r="Q21" s="16"/>
      <c r="R21" s="209"/>
      <c r="S21" s="209"/>
    </row>
    <row r="22" spans="1:19" ht="63" customHeight="1">
      <c r="A22" s="210" t="s">
        <v>874</v>
      </c>
      <c r="B22" s="193" t="s">
        <v>831</v>
      </c>
      <c r="C22" s="207" t="s">
        <v>832</v>
      </c>
      <c r="D22" s="18"/>
      <c r="E22" s="259">
        <v>1</v>
      </c>
      <c r="F22" s="18"/>
      <c r="G22" s="259">
        <v>1</v>
      </c>
      <c r="H22" s="18"/>
      <c r="I22" s="18"/>
      <c r="J22" s="259">
        <v>1</v>
      </c>
      <c r="K22" s="18"/>
      <c r="L22" s="17"/>
      <c r="M22" s="259">
        <v>1</v>
      </c>
      <c r="N22" s="17"/>
      <c r="O22" s="259">
        <v>1</v>
      </c>
      <c r="P22" s="261"/>
      <c r="Q22" s="16"/>
      <c r="R22" s="209"/>
      <c r="S22" s="209"/>
    </row>
    <row r="23" spans="1:19" ht="65.25" customHeight="1">
      <c r="A23" s="211" t="s">
        <v>875</v>
      </c>
      <c r="B23" s="193" t="s">
        <v>833</v>
      </c>
      <c r="C23" s="207" t="s">
        <v>834</v>
      </c>
      <c r="D23" s="18"/>
      <c r="E23" s="259">
        <v>1</v>
      </c>
      <c r="F23" s="18"/>
      <c r="G23" s="17"/>
      <c r="H23" s="18"/>
      <c r="I23" s="18"/>
      <c r="J23" s="259">
        <v>1</v>
      </c>
      <c r="K23" s="18"/>
      <c r="L23" s="17"/>
      <c r="M23" s="17"/>
      <c r="N23" s="17"/>
      <c r="O23" s="259">
        <v>1</v>
      </c>
      <c r="P23" s="261"/>
      <c r="Q23" s="16"/>
      <c r="R23" s="209"/>
      <c r="S23" s="209"/>
    </row>
    <row r="24" spans="1:19" ht="84" customHeight="1">
      <c r="A24" s="210" t="s">
        <v>876</v>
      </c>
      <c r="B24" s="193" t="s">
        <v>835</v>
      </c>
      <c r="C24" s="207" t="s">
        <v>836</v>
      </c>
      <c r="D24" s="18"/>
      <c r="E24" s="259">
        <v>1</v>
      </c>
      <c r="F24" s="18"/>
      <c r="G24" s="18"/>
      <c r="H24" s="18"/>
      <c r="I24" s="18"/>
      <c r="J24" s="259">
        <v>1</v>
      </c>
      <c r="K24" s="18"/>
      <c r="L24" s="18"/>
      <c r="M24" s="17"/>
      <c r="N24" s="259">
        <v>1</v>
      </c>
      <c r="O24" s="17"/>
      <c r="P24" s="261"/>
      <c r="Q24" s="16"/>
      <c r="R24" s="209"/>
      <c r="S24" s="209"/>
    </row>
    <row r="25" spans="1:19" ht="78.75" customHeight="1">
      <c r="A25" s="211" t="s">
        <v>877</v>
      </c>
      <c r="B25" s="193" t="s">
        <v>837</v>
      </c>
      <c r="C25" s="207" t="s">
        <v>900</v>
      </c>
      <c r="D25" s="18"/>
      <c r="E25" s="259">
        <v>1</v>
      </c>
      <c r="F25" s="18"/>
      <c r="G25" s="259">
        <v>1</v>
      </c>
      <c r="H25" s="18"/>
      <c r="I25" s="18"/>
      <c r="J25" s="259">
        <v>1</v>
      </c>
      <c r="K25" s="18"/>
      <c r="L25" s="259">
        <v>1</v>
      </c>
      <c r="M25" s="17"/>
      <c r="N25" s="259">
        <v>1</v>
      </c>
      <c r="O25" s="17"/>
      <c r="P25" s="261"/>
      <c r="Q25" s="16"/>
      <c r="R25" s="209"/>
      <c r="S25" s="209"/>
    </row>
    <row r="26" spans="1:19" ht="82.5" customHeight="1">
      <c r="A26" s="211" t="s">
        <v>878</v>
      </c>
      <c r="B26" s="193" t="s">
        <v>838</v>
      </c>
      <c r="C26" s="207" t="s">
        <v>839</v>
      </c>
      <c r="D26" s="18"/>
      <c r="E26" s="259">
        <v>1</v>
      </c>
      <c r="F26" s="259">
        <v>1</v>
      </c>
      <c r="G26" s="259">
        <v>2</v>
      </c>
      <c r="H26" s="259">
        <v>1</v>
      </c>
      <c r="I26" s="259">
        <v>1</v>
      </c>
      <c r="J26" s="259">
        <v>1</v>
      </c>
      <c r="K26" s="259">
        <v>1</v>
      </c>
      <c r="L26" s="259">
        <v>2</v>
      </c>
      <c r="M26" s="259">
        <v>1</v>
      </c>
      <c r="N26" s="259">
        <v>1</v>
      </c>
      <c r="O26" s="259">
        <v>2</v>
      </c>
      <c r="P26" s="261"/>
      <c r="Q26" s="16"/>
      <c r="R26" s="209"/>
      <c r="S26" s="209"/>
    </row>
    <row r="27" spans="1:19" ht="44.25" customHeight="1">
      <c r="A27" s="14" t="s">
        <v>879</v>
      </c>
      <c r="B27" s="14"/>
      <c r="C27" s="262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258">
        <f>P28+P29+P30</f>
        <v>24000</v>
      </c>
      <c r="Q27" s="14"/>
      <c r="R27" s="14"/>
      <c r="S27" s="14"/>
    </row>
    <row r="28" spans="1:19" ht="96.75" customHeight="1">
      <c r="A28" s="193" t="s">
        <v>903</v>
      </c>
      <c r="B28" s="193" t="s">
        <v>840</v>
      </c>
      <c r="C28" s="20" t="s">
        <v>901</v>
      </c>
      <c r="D28" s="259">
        <v>1</v>
      </c>
      <c r="E28" s="259">
        <v>1</v>
      </c>
      <c r="F28" s="259">
        <v>1</v>
      </c>
      <c r="G28" s="259">
        <v>1</v>
      </c>
      <c r="H28" s="259">
        <v>2</v>
      </c>
      <c r="I28" s="259">
        <v>2</v>
      </c>
      <c r="J28" s="259">
        <v>2</v>
      </c>
      <c r="K28" s="259">
        <v>2</v>
      </c>
      <c r="L28" s="259">
        <v>3</v>
      </c>
      <c r="M28" s="259">
        <v>2</v>
      </c>
      <c r="N28" s="259">
        <v>2</v>
      </c>
      <c r="O28" s="259">
        <v>1</v>
      </c>
      <c r="P28" s="263">
        <f>[2]Presupuesto!E21</f>
        <v>12000</v>
      </c>
      <c r="Q28" s="17"/>
      <c r="R28" s="209"/>
      <c r="S28" s="209"/>
    </row>
    <row r="29" spans="1:19" ht="60" customHeight="1">
      <c r="A29" s="193" t="s">
        <v>880</v>
      </c>
      <c r="B29" s="193" t="s">
        <v>841</v>
      </c>
      <c r="C29" s="20" t="s">
        <v>842</v>
      </c>
      <c r="D29" s="17"/>
      <c r="E29" s="259">
        <v>2</v>
      </c>
      <c r="F29" s="17"/>
      <c r="G29" s="259">
        <v>2</v>
      </c>
      <c r="H29" s="259">
        <v>1</v>
      </c>
      <c r="I29" s="17"/>
      <c r="J29" s="259">
        <v>2</v>
      </c>
      <c r="K29" s="17"/>
      <c r="L29" s="259">
        <v>2</v>
      </c>
      <c r="M29" s="17"/>
      <c r="N29" s="259">
        <v>1</v>
      </c>
      <c r="O29" s="17"/>
      <c r="P29" s="261"/>
      <c r="Q29" s="17"/>
      <c r="R29" s="209"/>
      <c r="S29" s="209"/>
    </row>
    <row r="30" spans="1:19" ht="70.5" customHeight="1">
      <c r="A30" s="193" t="s">
        <v>881</v>
      </c>
      <c r="B30" s="193" t="s">
        <v>843</v>
      </c>
      <c r="C30" s="20" t="s">
        <v>844</v>
      </c>
      <c r="D30" s="17"/>
      <c r="E30" s="259">
        <v>1</v>
      </c>
      <c r="F30" s="17"/>
      <c r="G30" s="17"/>
      <c r="H30" s="17"/>
      <c r="I30" s="259">
        <v>1</v>
      </c>
      <c r="J30" s="17"/>
      <c r="K30" s="17"/>
      <c r="L30" s="17"/>
      <c r="M30" s="17"/>
      <c r="N30" s="17"/>
      <c r="O30" s="17"/>
      <c r="P30" s="261">
        <f>[2]Presupuesto!E21</f>
        <v>12000</v>
      </c>
      <c r="Q30" s="17"/>
      <c r="R30" s="209"/>
      <c r="S30" s="209"/>
    </row>
    <row r="31" spans="1:19" ht="53.25" customHeight="1">
      <c r="A31" s="14" t="s">
        <v>882</v>
      </c>
      <c r="B31" s="14"/>
      <c r="C31" s="26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264">
        <f>SUM(P32:P37)</f>
        <v>92226.6</v>
      </c>
      <c r="Q31" s="14"/>
      <c r="R31" s="14"/>
      <c r="S31" s="14"/>
    </row>
    <row r="32" spans="1:19" ht="104.25" customHeight="1">
      <c r="A32" s="193" t="s">
        <v>883</v>
      </c>
      <c r="B32" s="193" t="s">
        <v>845</v>
      </c>
      <c r="C32" s="20" t="s">
        <v>846</v>
      </c>
      <c r="D32" s="17"/>
      <c r="E32" s="259">
        <v>1</v>
      </c>
      <c r="F32" s="17"/>
      <c r="G32" s="259">
        <v>1</v>
      </c>
      <c r="H32" s="17"/>
      <c r="I32" s="259">
        <v>1</v>
      </c>
      <c r="J32" s="17"/>
      <c r="K32" s="259">
        <v>1</v>
      </c>
      <c r="L32" s="17"/>
      <c r="M32" s="17"/>
      <c r="N32" s="259">
        <v>1</v>
      </c>
      <c r="O32" s="17"/>
      <c r="P32" s="261">
        <f>[2]Presupuesto!E36</f>
        <v>29393.599999999999</v>
      </c>
      <c r="Q32" s="16"/>
      <c r="R32" s="209"/>
      <c r="S32" s="209"/>
    </row>
    <row r="33" spans="1:19" ht="60.75" customHeight="1">
      <c r="A33" s="193" t="s">
        <v>884</v>
      </c>
      <c r="B33" s="193" t="s">
        <v>847</v>
      </c>
      <c r="C33" s="20" t="s">
        <v>848</v>
      </c>
      <c r="D33" s="17"/>
      <c r="E33" s="259">
        <v>1</v>
      </c>
      <c r="F33" s="17"/>
      <c r="G33" s="259">
        <v>1</v>
      </c>
      <c r="H33" s="17"/>
      <c r="I33" s="259">
        <v>1</v>
      </c>
      <c r="J33" s="17"/>
      <c r="K33" s="17"/>
      <c r="L33" s="259">
        <v>1</v>
      </c>
      <c r="M33" s="17"/>
      <c r="N33" s="259">
        <v>1</v>
      </c>
      <c r="O33" s="17"/>
      <c r="P33" s="261">
        <f>[2]Presupuesto!E43</f>
        <v>27611</v>
      </c>
      <c r="Q33" s="16"/>
      <c r="R33" s="209"/>
      <c r="S33" s="209"/>
    </row>
    <row r="34" spans="1:19" ht="96" customHeight="1">
      <c r="A34" s="193" t="s">
        <v>885</v>
      </c>
      <c r="B34" s="193" t="s">
        <v>849</v>
      </c>
      <c r="C34" s="20" t="s">
        <v>904</v>
      </c>
      <c r="D34" s="17"/>
      <c r="E34" s="259">
        <v>4</v>
      </c>
      <c r="F34" s="17"/>
      <c r="G34" s="259">
        <v>2</v>
      </c>
      <c r="H34" s="17"/>
      <c r="I34" s="17"/>
      <c r="J34" s="259">
        <v>1</v>
      </c>
      <c r="K34" s="17"/>
      <c r="L34" s="259">
        <v>2</v>
      </c>
      <c r="M34" s="17"/>
      <c r="N34" s="259">
        <v>1</v>
      </c>
      <c r="O34" s="17"/>
      <c r="P34" s="261">
        <f>[2]Presupuesto!E50</f>
        <v>17611</v>
      </c>
      <c r="Q34" s="16"/>
      <c r="R34" s="209"/>
      <c r="S34" s="209"/>
    </row>
    <row r="35" spans="1:19" ht="65.25" customHeight="1">
      <c r="A35" s="193" t="s">
        <v>886</v>
      </c>
      <c r="B35" s="193" t="s">
        <v>850</v>
      </c>
      <c r="C35" s="20" t="s">
        <v>902</v>
      </c>
      <c r="D35" s="17"/>
      <c r="E35" s="259">
        <v>1</v>
      </c>
      <c r="F35" s="259">
        <v>1</v>
      </c>
      <c r="G35" s="17"/>
      <c r="H35" s="259">
        <v>1</v>
      </c>
      <c r="I35" s="17"/>
      <c r="J35" s="17"/>
      <c r="K35" s="17"/>
      <c r="L35" s="259">
        <v>1</v>
      </c>
      <c r="M35" s="17"/>
      <c r="N35" s="259">
        <v>1</v>
      </c>
      <c r="O35" s="17"/>
      <c r="P35" s="261">
        <f>[2]Presupuesto!E57</f>
        <v>17611</v>
      </c>
      <c r="Q35" s="16"/>
      <c r="R35" s="209"/>
      <c r="S35" s="209"/>
    </row>
    <row r="36" spans="1:19" ht="66" customHeight="1">
      <c r="A36" s="193" t="s">
        <v>887</v>
      </c>
      <c r="B36" s="193" t="s">
        <v>851</v>
      </c>
      <c r="C36" s="20" t="s">
        <v>905</v>
      </c>
      <c r="D36" s="17"/>
      <c r="E36" s="259">
        <v>2</v>
      </c>
      <c r="F36" s="259">
        <v>2</v>
      </c>
      <c r="G36" s="17"/>
      <c r="H36" s="259">
        <v>2</v>
      </c>
      <c r="I36" s="17"/>
      <c r="J36" s="17"/>
      <c r="K36" s="17"/>
      <c r="L36" s="259">
        <v>2</v>
      </c>
      <c r="M36" s="17"/>
      <c r="N36" s="259">
        <v>2</v>
      </c>
      <c r="O36" s="17"/>
      <c r="P36" s="261"/>
      <c r="Q36" s="16"/>
      <c r="R36" s="209"/>
      <c r="S36" s="209"/>
    </row>
    <row r="37" spans="1:19" ht="61.5" customHeight="1">
      <c r="A37" s="265" t="s">
        <v>888</v>
      </c>
      <c r="B37" s="193" t="s">
        <v>852</v>
      </c>
      <c r="C37" s="20" t="s">
        <v>906</v>
      </c>
      <c r="D37" s="17"/>
      <c r="E37" s="17"/>
      <c r="F37" s="259">
        <v>1</v>
      </c>
      <c r="G37" s="17"/>
      <c r="H37" s="259">
        <v>1</v>
      </c>
      <c r="I37" s="259">
        <v>1</v>
      </c>
      <c r="J37" s="17"/>
      <c r="K37" s="17"/>
      <c r="L37" s="17"/>
      <c r="M37" s="17"/>
      <c r="N37" s="17"/>
      <c r="O37" s="17"/>
      <c r="P37" s="266"/>
      <c r="Q37" s="16"/>
      <c r="R37" s="209"/>
      <c r="S37" s="209"/>
    </row>
    <row r="38" spans="1:19" ht="47.25" customHeight="1">
      <c r="A38" s="14" t="s">
        <v>889</v>
      </c>
      <c r="B38" s="14"/>
      <c r="C38" s="262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264">
        <f>SUM(P39:P45)</f>
        <v>557000</v>
      </c>
      <c r="Q38" s="14"/>
      <c r="R38" s="14"/>
      <c r="S38" s="14"/>
    </row>
    <row r="39" spans="1:19" ht="54" customHeight="1">
      <c r="A39" s="191" t="s">
        <v>890</v>
      </c>
      <c r="B39" s="193" t="s">
        <v>853</v>
      </c>
      <c r="C39" s="20" t="s">
        <v>854</v>
      </c>
      <c r="D39" s="17"/>
      <c r="E39" s="17"/>
      <c r="F39" s="17"/>
      <c r="G39" s="259">
        <v>3</v>
      </c>
      <c r="H39" s="17"/>
      <c r="I39" s="17"/>
      <c r="J39" s="17"/>
      <c r="K39" s="17"/>
      <c r="L39" s="17"/>
      <c r="M39" s="17"/>
      <c r="N39" s="17"/>
      <c r="O39" s="17"/>
      <c r="P39" s="263">
        <f>[2]Presupuesto!E104</f>
        <v>557000</v>
      </c>
      <c r="Q39" s="16"/>
      <c r="R39" s="209"/>
      <c r="S39" s="209"/>
    </row>
    <row r="40" spans="1:19" ht="53.25" customHeight="1">
      <c r="A40" s="267" t="s">
        <v>891</v>
      </c>
      <c r="B40" s="193" t="s">
        <v>855</v>
      </c>
      <c r="C40" s="268" t="s">
        <v>856</v>
      </c>
      <c r="D40" s="17"/>
      <c r="E40" s="17"/>
      <c r="F40" s="17"/>
      <c r="G40" s="259">
        <v>2</v>
      </c>
      <c r="H40" s="17"/>
      <c r="I40" s="17"/>
      <c r="J40" s="17"/>
      <c r="K40" s="17"/>
      <c r="L40" s="17"/>
      <c r="M40" s="17"/>
      <c r="N40" s="17"/>
      <c r="O40" s="17"/>
      <c r="P40" s="269"/>
      <c r="Q40" s="16"/>
      <c r="R40" s="209"/>
      <c r="S40" s="209"/>
    </row>
    <row r="41" spans="1:19" ht="51" customHeight="1">
      <c r="A41" s="267" t="s">
        <v>892</v>
      </c>
      <c r="B41" s="193" t="s">
        <v>855</v>
      </c>
      <c r="C41" s="268" t="s">
        <v>856</v>
      </c>
      <c r="D41" s="17"/>
      <c r="E41" s="17"/>
      <c r="F41" s="259">
        <v>2</v>
      </c>
      <c r="G41" s="17"/>
      <c r="H41" s="17"/>
      <c r="I41" s="17"/>
      <c r="J41" s="17"/>
      <c r="K41" s="17"/>
      <c r="L41" s="17"/>
      <c r="M41" s="17"/>
      <c r="N41" s="17"/>
      <c r="O41" s="17"/>
      <c r="P41" s="269"/>
      <c r="Q41" s="16"/>
      <c r="R41" s="209"/>
      <c r="S41" s="209"/>
    </row>
    <row r="42" spans="1:19" ht="66" customHeight="1">
      <c r="A42" s="270" t="s">
        <v>893</v>
      </c>
      <c r="B42" s="191" t="s">
        <v>857</v>
      </c>
      <c r="C42" s="208" t="s">
        <v>858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269"/>
      <c r="Q42" s="16"/>
      <c r="R42" s="15"/>
      <c r="S42" s="15"/>
    </row>
    <row r="43" spans="1:19" ht="54.75" customHeight="1">
      <c r="A43" s="267" t="s">
        <v>894</v>
      </c>
      <c r="B43" s="193" t="s">
        <v>859</v>
      </c>
      <c r="C43" s="207" t="s">
        <v>860</v>
      </c>
      <c r="D43" s="17"/>
      <c r="E43" s="259">
        <v>5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266"/>
      <c r="Q43" s="16"/>
      <c r="R43" s="15"/>
      <c r="S43" s="15"/>
    </row>
    <row r="44" spans="1:19" ht="33" customHeight="1">
      <c r="A44" s="267" t="s">
        <v>895</v>
      </c>
      <c r="B44" s="193" t="s">
        <v>861</v>
      </c>
      <c r="C44" s="268" t="s">
        <v>862</v>
      </c>
      <c r="D44" s="17"/>
      <c r="E44" s="17"/>
      <c r="F44" s="17"/>
      <c r="G44" s="259">
        <v>2</v>
      </c>
      <c r="H44" s="17"/>
      <c r="I44" s="17"/>
      <c r="J44" s="17"/>
      <c r="K44" s="17"/>
      <c r="L44" s="17"/>
      <c r="M44" s="17"/>
      <c r="N44" s="17"/>
      <c r="O44" s="17"/>
      <c r="P44" s="266"/>
      <c r="Q44" s="16"/>
      <c r="R44" s="15"/>
      <c r="S44" s="15"/>
    </row>
    <row r="45" spans="1:19" ht="43.5" customHeight="1" thickBot="1">
      <c r="A45" s="192" t="s">
        <v>896</v>
      </c>
      <c r="B45" s="193" t="s">
        <v>863</v>
      </c>
      <c r="C45" s="20" t="s">
        <v>864</v>
      </c>
      <c r="D45" s="17"/>
      <c r="E45" s="17"/>
      <c r="F45" s="17"/>
      <c r="G45" s="259">
        <v>15</v>
      </c>
      <c r="H45" s="17"/>
      <c r="I45" s="17"/>
      <c r="J45" s="17"/>
      <c r="K45" s="17"/>
      <c r="L45" s="17"/>
      <c r="M45" s="17"/>
      <c r="N45" s="17"/>
      <c r="O45" s="17"/>
      <c r="P45" s="271"/>
      <c r="Q45" s="16"/>
      <c r="R45" s="15"/>
      <c r="S45" s="15"/>
    </row>
    <row r="46" spans="1:19" ht="15.75" thickBot="1">
      <c r="A46" s="257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72">
        <f>P13+P27+P31+P38</f>
        <v>802584</v>
      </c>
      <c r="Q46" s="257"/>
      <c r="R46" s="257"/>
      <c r="S46" s="272">
        <v>1152451</v>
      </c>
    </row>
  </sheetData>
  <mergeCells count="14">
    <mergeCell ref="A1:S1"/>
    <mergeCell ref="A4:C4"/>
    <mergeCell ref="A11:A12"/>
    <mergeCell ref="B11:B12"/>
    <mergeCell ref="C11:C12"/>
    <mergeCell ref="D11:D12"/>
    <mergeCell ref="E11:G11"/>
    <mergeCell ref="H11:J11"/>
    <mergeCell ref="K11:M11"/>
    <mergeCell ref="N11:P11"/>
    <mergeCell ref="Q11:S11"/>
    <mergeCell ref="A2:S2"/>
    <mergeCell ref="A3:S3"/>
    <mergeCell ref="A9:P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topLeftCell="A10" zoomScale="82" zoomScaleNormal="82" workbookViewId="0">
      <selection activeCell="A13" sqref="A13"/>
    </sheetView>
  </sheetViews>
  <sheetFormatPr baseColWidth="10" defaultRowHeight="15"/>
  <cols>
    <col min="1" max="1" width="45" customWidth="1"/>
    <col min="2" max="2" width="21.7109375" customWidth="1"/>
    <col min="3" max="3" width="20.7109375" customWidth="1"/>
    <col min="4" max="4" width="9" customWidth="1"/>
    <col min="5" max="5" width="4.5703125" customWidth="1"/>
    <col min="6" max="6" width="6.5703125" customWidth="1"/>
    <col min="7" max="8" width="6.28515625" customWidth="1"/>
    <col min="9" max="9" width="5.5703125" customWidth="1"/>
    <col min="10" max="10" width="7.42578125" customWidth="1"/>
    <col min="11" max="11" width="7.85546875" customWidth="1"/>
    <col min="12" max="12" width="8.140625" customWidth="1"/>
    <col min="13" max="13" width="10.28515625" customWidth="1"/>
    <col min="14" max="14" width="6.5703125" customWidth="1"/>
    <col min="15" max="15" width="6.85546875" customWidth="1"/>
    <col min="16" max="16" width="9.85546875" customWidth="1"/>
    <col min="17" max="17" width="14.85546875" customWidth="1"/>
    <col min="18" max="18" width="11.5703125" customWidth="1"/>
    <col min="19" max="19" width="22.7109375" customWidth="1"/>
    <col min="252" max="252" width="43" customWidth="1"/>
    <col min="253" max="253" width="21.7109375" customWidth="1"/>
    <col min="254" max="254" width="20.7109375" customWidth="1"/>
    <col min="255" max="255" width="3.5703125" customWidth="1"/>
    <col min="256" max="256" width="4.5703125" customWidth="1"/>
    <col min="257" max="257" width="4.140625" customWidth="1"/>
    <col min="258" max="259" width="6.28515625" customWidth="1"/>
    <col min="260" max="260" width="5.5703125" customWidth="1"/>
    <col min="261" max="261" width="7.42578125" customWidth="1"/>
    <col min="262" max="262" width="7.85546875" customWidth="1"/>
    <col min="263" max="263" width="8.140625" customWidth="1"/>
    <col min="264" max="264" width="10.28515625" customWidth="1"/>
    <col min="265" max="265" width="6.5703125" customWidth="1"/>
    <col min="266" max="266" width="6.85546875" customWidth="1"/>
    <col min="267" max="267" width="6" customWidth="1"/>
    <col min="268" max="268" width="8.140625" customWidth="1"/>
    <col min="269" max="269" width="7.7109375" customWidth="1"/>
    <col min="270" max="270" width="6.5703125" customWidth="1"/>
    <col min="271" max="271" width="7.85546875" customWidth="1"/>
    <col min="272" max="272" width="8.140625" customWidth="1"/>
    <col min="273" max="273" width="8.42578125" customWidth="1"/>
    <col min="274" max="274" width="9.5703125" customWidth="1"/>
    <col min="508" max="508" width="43" customWidth="1"/>
    <col min="509" max="509" width="21.7109375" customWidth="1"/>
    <col min="510" max="510" width="20.7109375" customWidth="1"/>
    <col min="511" max="511" width="3.5703125" customWidth="1"/>
    <col min="512" max="512" width="4.5703125" customWidth="1"/>
    <col min="513" max="513" width="4.140625" customWidth="1"/>
    <col min="514" max="515" width="6.28515625" customWidth="1"/>
    <col min="516" max="516" width="5.5703125" customWidth="1"/>
    <col min="517" max="517" width="7.42578125" customWidth="1"/>
    <col min="518" max="518" width="7.85546875" customWidth="1"/>
    <col min="519" max="519" width="8.140625" customWidth="1"/>
    <col min="520" max="520" width="10.28515625" customWidth="1"/>
    <col min="521" max="521" width="6.5703125" customWidth="1"/>
    <col min="522" max="522" width="6.85546875" customWidth="1"/>
    <col min="523" max="523" width="6" customWidth="1"/>
    <col min="524" max="524" width="8.140625" customWidth="1"/>
    <col min="525" max="525" width="7.7109375" customWidth="1"/>
    <col min="526" max="526" width="6.5703125" customWidth="1"/>
    <col min="527" max="527" width="7.85546875" customWidth="1"/>
    <col min="528" max="528" width="8.140625" customWidth="1"/>
    <col min="529" max="529" width="8.42578125" customWidth="1"/>
    <col min="530" max="530" width="9.5703125" customWidth="1"/>
    <col min="764" max="764" width="43" customWidth="1"/>
    <col min="765" max="765" width="21.7109375" customWidth="1"/>
    <col min="766" max="766" width="20.7109375" customWidth="1"/>
    <col min="767" max="767" width="3.5703125" customWidth="1"/>
    <col min="768" max="768" width="4.5703125" customWidth="1"/>
    <col min="769" max="769" width="4.140625" customWidth="1"/>
    <col min="770" max="771" width="6.28515625" customWidth="1"/>
    <col min="772" max="772" width="5.5703125" customWidth="1"/>
    <col min="773" max="773" width="7.42578125" customWidth="1"/>
    <col min="774" max="774" width="7.85546875" customWidth="1"/>
    <col min="775" max="775" width="8.140625" customWidth="1"/>
    <col min="776" max="776" width="10.28515625" customWidth="1"/>
    <col min="777" max="777" width="6.5703125" customWidth="1"/>
    <col min="778" max="778" width="6.85546875" customWidth="1"/>
    <col min="779" max="779" width="6" customWidth="1"/>
    <col min="780" max="780" width="8.140625" customWidth="1"/>
    <col min="781" max="781" width="7.7109375" customWidth="1"/>
    <col min="782" max="782" width="6.5703125" customWidth="1"/>
    <col min="783" max="783" width="7.85546875" customWidth="1"/>
    <col min="784" max="784" width="8.140625" customWidth="1"/>
    <col min="785" max="785" width="8.42578125" customWidth="1"/>
    <col min="786" max="786" width="9.5703125" customWidth="1"/>
    <col min="1020" max="1020" width="43" customWidth="1"/>
    <col min="1021" max="1021" width="21.7109375" customWidth="1"/>
    <col min="1022" max="1022" width="20.7109375" customWidth="1"/>
    <col min="1023" max="1023" width="3.5703125" customWidth="1"/>
    <col min="1024" max="1024" width="4.5703125" customWidth="1"/>
    <col min="1025" max="1025" width="4.140625" customWidth="1"/>
    <col min="1026" max="1027" width="6.28515625" customWidth="1"/>
    <col min="1028" max="1028" width="5.5703125" customWidth="1"/>
    <col min="1029" max="1029" width="7.42578125" customWidth="1"/>
    <col min="1030" max="1030" width="7.85546875" customWidth="1"/>
    <col min="1031" max="1031" width="8.140625" customWidth="1"/>
    <col min="1032" max="1032" width="10.28515625" customWidth="1"/>
    <col min="1033" max="1033" width="6.5703125" customWidth="1"/>
    <col min="1034" max="1034" width="6.85546875" customWidth="1"/>
    <col min="1035" max="1035" width="6" customWidth="1"/>
    <col min="1036" max="1036" width="8.140625" customWidth="1"/>
    <col min="1037" max="1037" width="7.7109375" customWidth="1"/>
    <col min="1038" max="1038" width="6.5703125" customWidth="1"/>
    <col min="1039" max="1039" width="7.85546875" customWidth="1"/>
    <col min="1040" max="1040" width="8.140625" customWidth="1"/>
    <col min="1041" max="1041" width="8.42578125" customWidth="1"/>
    <col min="1042" max="1042" width="9.5703125" customWidth="1"/>
    <col min="1276" max="1276" width="43" customWidth="1"/>
    <col min="1277" max="1277" width="21.7109375" customWidth="1"/>
    <col min="1278" max="1278" width="20.7109375" customWidth="1"/>
    <col min="1279" max="1279" width="3.5703125" customWidth="1"/>
    <col min="1280" max="1280" width="4.5703125" customWidth="1"/>
    <col min="1281" max="1281" width="4.140625" customWidth="1"/>
    <col min="1282" max="1283" width="6.28515625" customWidth="1"/>
    <col min="1284" max="1284" width="5.5703125" customWidth="1"/>
    <col min="1285" max="1285" width="7.42578125" customWidth="1"/>
    <col min="1286" max="1286" width="7.85546875" customWidth="1"/>
    <col min="1287" max="1287" width="8.140625" customWidth="1"/>
    <col min="1288" max="1288" width="10.28515625" customWidth="1"/>
    <col min="1289" max="1289" width="6.5703125" customWidth="1"/>
    <col min="1290" max="1290" width="6.85546875" customWidth="1"/>
    <col min="1291" max="1291" width="6" customWidth="1"/>
    <col min="1292" max="1292" width="8.140625" customWidth="1"/>
    <col min="1293" max="1293" width="7.7109375" customWidth="1"/>
    <col min="1294" max="1294" width="6.5703125" customWidth="1"/>
    <col min="1295" max="1295" width="7.85546875" customWidth="1"/>
    <col min="1296" max="1296" width="8.140625" customWidth="1"/>
    <col min="1297" max="1297" width="8.42578125" customWidth="1"/>
    <col min="1298" max="1298" width="9.5703125" customWidth="1"/>
    <col min="1532" max="1532" width="43" customWidth="1"/>
    <col min="1533" max="1533" width="21.7109375" customWidth="1"/>
    <col min="1534" max="1534" width="20.7109375" customWidth="1"/>
    <col min="1535" max="1535" width="3.5703125" customWidth="1"/>
    <col min="1536" max="1536" width="4.5703125" customWidth="1"/>
    <col min="1537" max="1537" width="4.140625" customWidth="1"/>
    <col min="1538" max="1539" width="6.28515625" customWidth="1"/>
    <col min="1540" max="1540" width="5.5703125" customWidth="1"/>
    <col min="1541" max="1541" width="7.42578125" customWidth="1"/>
    <col min="1542" max="1542" width="7.85546875" customWidth="1"/>
    <col min="1543" max="1543" width="8.140625" customWidth="1"/>
    <col min="1544" max="1544" width="10.28515625" customWidth="1"/>
    <col min="1545" max="1545" width="6.5703125" customWidth="1"/>
    <col min="1546" max="1546" width="6.85546875" customWidth="1"/>
    <col min="1547" max="1547" width="6" customWidth="1"/>
    <col min="1548" max="1548" width="8.140625" customWidth="1"/>
    <col min="1549" max="1549" width="7.7109375" customWidth="1"/>
    <col min="1550" max="1550" width="6.5703125" customWidth="1"/>
    <col min="1551" max="1551" width="7.85546875" customWidth="1"/>
    <col min="1552" max="1552" width="8.140625" customWidth="1"/>
    <col min="1553" max="1553" width="8.42578125" customWidth="1"/>
    <col min="1554" max="1554" width="9.5703125" customWidth="1"/>
    <col min="1788" max="1788" width="43" customWidth="1"/>
    <col min="1789" max="1789" width="21.7109375" customWidth="1"/>
    <col min="1790" max="1790" width="20.7109375" customWidth="1"/>
    <col min="1791" max="1791" width="3.5703125" customWidth="1"/>
    <col min="1792" max="1792" width="4.5703125" customWidth="1"/>
    <col min="1793" max="1793" width="4.140625" customWidth="1"/>
    <col min="1794" max="1795" width="6.28515625" customWidth="1"/>
    <col min="1796" max="1796" width="5.5703125" customWidth="1"/>
    <col min="1797" max="1797" width="7.42578125" customWidth="1"/>
    <col min="1798" max="1798" width="7.85546875" customWidth="1"/>
    <col min="1799" max="1799" width="8.140625" customWidth="1"/>
    <col min="1800" max="1800" width="10.28515625" customWidth="1"/>
    <col min="1801" max="1801" width="6.5703125" customWidth="1"/>
    <col min="1802" max="1802" width="6.85546875" customWidth="1"/>
    <col min="1803" max="1803" width="6" customWidth="1"/>
    <col min="1804" max="1804" width="8.140625" customWidth="1"/>
    <col min="1805" max="1805" width="7.7109375" customWidth="1"/>
    <col min="1806" max="1806" width="6.5703125" customWidth="1"/>
    <col min="1807" max="1807" width="7.85546875" customWidth="1"/>
    <col min="1808" max="1808" width="8.140625" customWidth="1"/>
    <col min="1809" max="1809" width="8.42578125" customWidth="1"/>
    <col min="1810" max="1810" width="9.5703125" customWidth="1"/>
    <col min="2044" max="2044" width="43" customWidth="1"/>
    <col min="2045" max="2045" width="21.7109375" customWidth="1"/>
    <col min="2046" max="2046" width="20.7109375" customWidth="1"/>
    <col min="2047" max="2047" width="3.5703125" customWidth="1"/>
    <col min="2048" max="2048" width="4.5703125" customWidth="1"/>
    <col min="2049" max="2049" width="4.140625" customWidth="1"/>
    <col min="2050" max="2051" width="6.28515625" customWidth="1"/>
    <col min="2052" max="2052" width="5.5703125" customWidth="1"/>
    <col min="2053" max="2053" width="7.42578125" customWidth="1"/>
    <col min="2054" max="2054" width="7.85546875" customWidth="1"/>
    <col min="2055" max="2055" width="8.140625" customWidth="1"/>
    <col min="2056" max="2056" width="10.28515625" customWidth="1"/>
    <col min="2057" max="2057" width="6.5703125" customWidth="1"/>
    <col min="2058" max="2058" width="6.85546875" customWidth="1"/>
    <col min="2059" max="2059" width="6" customWidth="1"/>
    <col min="2060" max="2060" width="8.140625" customWidth="1"/>
    <col min="2061" max="2061" width="7.7109375" customWidth="1"/>
    <col min="2062" max="2062" width="6.5703125" customWidth="1"/>
    <col min="2063" max="2063" width="7.85546875" customWidth="1"/>
    <col min="2064" max="2064" width="8.140625" customWidth="1"/>
    <col min="2065" max="2065" width="8.42578125" customWidth="1"/>
    <col min="2066" max="2066" width="9.5703125" customWidth="1"/>
    <col min="2300" max="2300" width="43" customWidth="1"/>
    <col min="2301" max="2301" width="21.7109375" customWidth="1"/>
    <col min="2302" max="2302" width="20.7109375" customWidth="1"/>
    <col min="2303" max="2303" width="3.5703125" customWidth="1"/>
    <col min="2304" max="2304" width="4.5703125" customWidth="1"/>
    <col min="2305" max="2305" width="4.140625" customWidth="1"/>
    <col min="2306" max="2307" width="6.28515625" customWidth="1"/>
    <col min="2308" max="2308" width="5.5703125" customWidth="1"/>
    <col min="2309" max="2309" width="7.42578125" customWidth="1"/>
    <col min="2310" max="2310" width="7.85546875" customWidth="1"/>
    <col min="2311" max="2311" width="8.140625" customWidth="1"/>
    <col min="2312" max="2312" width="10.28515625" customWidth="1"/>
    <col min="2313" max="2313" width="6.5703125" customWidth="1"/>
    <col min="2314" max="2314" width="6.85546875" customWidth="1"/>
    <col min="2315" max="2315" width="6" customWidth="1"/>
    <col min="2316" max="2316" width="8.140625" customWidth="1"/>
    <col min="2317" max="2317" width="7.7109375" customWidth="1"/>
    <col min="2318" max="2318" width="6.5703125" customWidth="1"/>
    <col min="2319" max="2319" width="7.85546875" customWidth="1"/>
    <col min="2320" max="2320" width="8.140625" customWidth="1"/>
    <col min="2321" max="2321" width="8.42578125" customWidth="1"/>
    <col min="2322" max="2322" width="9.5703125" customWidth="1"/>
    <col min="2556" max="2556" width="43" customWidth="1"/>
    <col min="2557" max="2557" width="21.7109375" customWidth="1"/>
    <col min="2558" max="2558" width="20.7109375" customWidth="1"/>
    <col min="2559" max="2559" width="3.5703125" customWidth="1"/>
    <col min="2560" max="2560" width="4.5703125" customWidth="1"/>
    <col min="2561" max="2561" width="4.140625" customWidth="1"/>
    <col min="2562" max="2563" width="6.28515625" customWidth="1"/>
    <col min="2564" max="2564" width="5.5703125" customWidth="1"/>
    <col min="2565" max="2565" width="7.42578125" customWidth="1"/>
    <col min="2566" max="2566" width="7.85546875" customWidth="1"/>
    <col min="2567" max="2567" width="8.140625" customWidth="1"/>
    <col min="2568" max="2568" width="10.28515625" customWidth="1"/>
    <col min="2569" max="2569" width="6.5703125" customWidth="1"/>
    <col min="2570" max="2570" width="6.85546875" customWidth="1"/>
    <col min="2571" max="2571" width="6" customWidth="1"/>
    <col min="2572" max="2572" width="8.140625" customWidth="1"/>
    <col min="2573" max="2573" width="7.7109375" customWidth="1"/>
    <col min="2574" max="2574" width="6.5703125" customWidth="1"/>
    <col min="2575" max="2575" width="7.85546875" customWidth="1"/>
    <col min="2576" max="2576" width="8.140625" customWidth="1"/>
    <col min="2577" max="2577" width="8.42578125" customWidth="1"/>
    <col min="2578" max="2578" width="9.5703125" customWidth="1"/>
    <col min="2812" max="2812" width="43" customWidth="1"/>
    <col min="2813" max="2813" width="21.7109375" customWidth="1"/>
    <col min="2814" max="2814" width="20.7109375" customWidth="1"/>
    <col min="2815" max="2815" width="3.5703125" customWidth="1"/>
    <col min="2816" max="2816" width="4.5703125" customWidth="1"/>
    <col min="2817" max="2817" width="4.140625" customWidth="1"/>
    <col min="2818" max="2819" width="6.28515625" customWidth="1"/>
    <col min="2820" max="2820" width="5.5703125" customWidth="1"/>
    <col min="2821" max="2821" width="7.42578125" customWidth="1"/>
    <col min="2822" max="2822" width="7.85546875" customWidth="1"/>
    <col min="2823" max="2823" width="8.140625" customWidth="1"/>
    <col min="2824" max="2824" width="10.28515625" customWidth="1"/>
    <col min="2825" max="2825" width="6.5703125" customWidth="1"/>
    <col min="2826" max="2826" width="6.85546875" customWidth="1"/>
    <col min="2827" max="2827" width="6" customWidth="1"/>
    <col min="2828" max="2828" width="8.140625" customWidth="1"/>
    <col min="2829" max="2829" width="7.7109375" customWidth="1"/>
    <col min="2830" max="2830" width="6.5703125" customWidth="1"/>
    <col min="2831" max="2831" width="7.85546875" customWidth="1"/>
    <col min="2832" max="2832" width="8.140625" customWidth="1"/>
    <col min="2833" max="2833" width="8.42578125" customWidth="1"/>
    <col min="2834" max="2834" width="9.5703125" customWidth="1"/>
    <col min="3068" max="3068" width="43" customWidth="1"/>
    <col min="3069" max="3069" width="21.7109375" customWidth="1"/>
    <col min="3070" max="3070" width="20.7109375" customWidth="1"/>
    <col min="3071" max="3071" width="3.5703125" customWidth="1"/>
    <col min="3072" max="3072" width="4.5703125" customWidth="1"/>
    <col min="3073" max="3073" width="4.140625" customWidth="1"/>
    <col min="3074" max="3075" width="6.28515625" customWidth="1"/>
    <col min="3076" max="3076" width="5.5703125" customWidth="1"/>
    <col min="3077" max="3077" width="7.42578125" customWidth="1"/>
    <col min="3078" max="3078" width="7.85546875" customWidth="1"/>
    <col min="3079" max="3079" width="8.140625" customWidth="1"/>
    <col min="3080" max="3080" width="10.28515625" customWidth="1"/>
    <col min="3081" max="3081" width="6.5703125" customWidth="1"/>
    <col min="3082" max="3082" width="6.85546875" customWidth="1"/>
    <col min="3083" max="3083" width="6" customWidth="1"/>
    <col min="3084" max="3084" width="8.140625" customWidth="1"/>
    <col min="3085" max="3085" width="7.7109375" customWidth="1"/>
    <col min="3086" max="3086" width="6.5703125" customWidth="1"/>
    <col min="3087" max="3087" width="7.85546875" customWidth="1"/>
    <col min="3088" max="3088" width="8.140625" customWidth="1"/>
    <col min="3089" max="3089" width="8.42578125" customWidth="1"/>
    <col min="3090" max="3090" width="9.5703125" customWidth="1"/>
    <col min="3324" max="3324" width="43" customWidth="1"/>
    <col min="3325" max="3325" width="21.7109375" customWidth="1"/>
    <col min="3326" max="3326" width="20.7109375" customWidth="1"/>
    <col min="3327" max="3327" width="3.5703125" customWidth="1"/>
    <col min="3328" max="3328" width="4.5703125" customWidth="1"/>
    <col min="3329" max="3329" width="4.140625" customWidth="1"/>
    <col min="3330" max="3331" width="6.28515625" customWidth="1"/>
    <col min="3332" max="3332" width="5.5703125" customWidth="1"/>
    <col min="3333" max="3333" width="7.42578125" customWidth="1"/>
    <col min="3334" max="3334" width="7.85546875" customWidth="1"/>
    <col min="3335" max="3335" width="8.140625" customWidth="1"/>
    <col min="3336" max="3336" width="10.28515625" customWidth="1"/>
    <col min="3337" max="3337" width="6.5703125" customWidth="1"/>
    <col min="3338" max="3338" width="6.85546875" customWidth="1"/>
    <col min="3339" max="3339" width="6" customWidth="1"/>
    <col min="3340" max="3340" width="8.140625" customWidth="1"/>
    <col min="3341" max="3341" width="7.7109375" customWidth="1"/>
    <col min="3342" max="3342" width="6.5703125" customWidth="1"/>
    <col min="3343" max="3343" width="7.85546875" customWidth="1"/>
    <col min="3344" max="3344" width="8.140625" customWidth="1"/>
    <col min="3345" max="3345" width="8.42578125" customWidth="1"/>
    <col min="3346" max="3346" width="9.5703125" customWidth="1"/>
    <col min="3580" max="3580" width="43" customWidth="1"/>
    <col min="3581" max="3581" width="21.7109375" customWidth="1"/>
    <col min="3582" max="3582" width="20.7109375" customWidth="1"/>
    <col min="3583" max="3583" width="3.5703125" customWidth="1"/>
    <col min="3584" max="3584" width="4.5703125" customWidth="1"/>
    <col min="3585" max="3585" width="4.140625" customWidth="1"/>
    <col min="3586" max="3587" width="6.28515625" customWidth="1"/>
    <col min="3588" max="3588" width="5.5703125" customWidth="1"/>
    <col min="3589" max="3589" width="7.42578125" customWidth="1"/>
    <col min="3590" max="3590" width="7.85546875" customWidth="1"/>
    <col min="3591" max="3591" width="8.140625" customWidth="1"/>
    <col min="3592" max="3592" width="10.28515625" customWidth="1"/>
    <col min="3593" max="3593" width="6.5703125" customWidth="1"/>
    <col min="3594" max="3594" width="6.85546875" customWidth="1"/>
    <col min="3595" max="3595" width="6" customWidth="1"/>
    <col min="3596" max="3596" width="8.140625" customWidth="1"/>
    <col min="3597" max="3597" width="7.7109375" customWidth="1"/>
    <col min="3598" max="3598" width="6.5703125" customWidth="1"/>
    <col min="3599" max="3599" width="7.85546875" customWidth="1"/>
    <col min="3600" max="3600" width="8.140625" customWidth="1"/>
    <col min="3601" max="3601" width="8.42578125" customWidth="1"/>
    <col min="3602" max="3602" width="9.5703125" customWidth="1"/>
    <col min="3836" max="3836" width="43" customWidth="1"/>
    <col min="3837" max="3837" width="21.7109375" customWidth="1"/>
    <col min="3838" max="3838" width="20.7109375" customWidth="1"/>
    <col min="3839" max="3839" width="3.5703125" customWidth="1"/>
    <col min="3840" max="3840" width="4.5703125" customWidth="1"/>
    <col min="3841" max="3841" width="4.140625" customWidth="1"/>
    <col min="3842" max="3843" width="6.28515625" customWidth="1"/>
    <col min="3844" max="3844" width="5.5703125" customWidth="1"/>
    <col min="3845" max="3845" width="7.42578125" customWidth="1"/>
    <col min="3846" max="3846" width="7.85546875" customWidth="1"/>
    <col min="3847" max="3847" width="8.140625" customWidth="1"/>
    <col min="3848" max="3848" width="10.28515625" customWidth="1"/>
    <col min="3849" max="3849" width="6.5703125" customWidth="1"/>
    <col min="3850" max="3850" width="6.85546875" customWidth="1"/>
    <col min="3851" max="3851" width="6" customWidth="1"/>
    <col min="3852" max="3852" width="8.140625" customWidth="1"/>
    <col min="3853" max="3853" width="7.7109375" customWidth="1"/>
    <col min="3854" max="3854" width="6.5703125" customWidth="1"/>
    <col min="3855" max="3855" width="7.85546875" customWidth="1"/>
    <col min="3856" max="3856" width="8.140625" customWidth="1"/>
    <col min="3857" max="3857" width="8.42578125" customWidth="1"/>
    <col min="3858" max="3858" width="9.5703125" customWidth="1"/>
    <col min="4092" max="4092" width="43" customWidth="1"/>
    <col min="4093" max="4093" width="21.7109375" customWidth="1"/>
    <col min="4094" max="4094" width="20.7109375" customWidth="1"/>
    <col min="4095" max="4095" width="3.5703125" customWidth="1"/>
    <col min="4096" max="4096" width="4.5703125" customWidth="1"/>
    <col min="4097" max="4097" width="4.140625" customWidth="1"/>
    <col min="4098" max="4099" width="6.28515625" customWidth="1"/>
    <col min="4100" max="4100" width="5.5703125" customWidth="1"/>
    <col min="4101" max="4101" width="7.42578125" customWidth="1"/>
    <col min="4102" max="4102" width="7.85546875" customWidth="1"/>
    <col min="4103" max="4103" width="8.140625" customWidth="1"/>
    <col min="4104" max="4104" width="10.28515625" customWidth="1"/>
    <col min="4105" max="4105" width="6.5703125" customWidth="1"/>
    <col min="4106" max="4106" width="6.85546875" customWidth="1"/>
    <col min="4107" max="4107" width="6" customWidth="1"/>
    <col min="4108" max="4108" width="8.140625" customWidth="1"/>
    <col min="4109" max="4109" width="7.7109375" customWidth="1"/>
    <col min="4110" max="4110" width="6.5703125" customWidth="1"/>
    <col min="4111" max="4111" width="7.85546875" customWidth="1"/>
    <col min="4112" max="4112" width="8.140625" customWidth="1"/>
    <col min="4113" max="4113" width="8.42578125" customWidth="1"/>
    <col min="4114" max="4114" width="9.5703125" customWidth="1"/>
    <col min="4348" max="4348" width="43" customWidth="1"/>
    <col min="4349" max="4349" width="21.7109375" customWidth="1"/>
    <col min="4350" max="4350" width="20.7109375" customWidth="1"/>
    <col min="4351" max="4351" width="3.5703125" customWidth="1"/>
    <col min="4352" max="4352" width="4.5703125" customWidth="1"/>
    <col min="4353" max="4353" width="4.140625" customWidth="1"/>
    <col min="4354" max="4355" width="6.28515625" customWidth="1"/>
    <col min="4356" max="4356" width="5.5703125" customWidth="1"/>
    <col min="4357" max="4357" width="7.42578125" customWidth="1"/>
    <col min="4358" max="4358" width="7.85546875" customWidth="1"/>
    <col min="4359" max="4359" width="8.140625" customWidth="1"/>
    <col min="4360" max="4360" width="10.28515625" customWidth="1"/>
    <col min="4361" max="4361" width="6.5703125" customWidth="1"/>
    <col min="4362" max="4362" width="6.85546875" customWidth="1"/>
    <col min="4363" max="4363" width="6" customWidth="1"/>
    <col min="4364" max="4364" width="8.140625" customWidth="1"/>
    <col min="4365" max="4365" width="7.7109375" customWidth="1"/>
    <col min="4366" max="4366" width="6.5703125" customWidth="1"/>
    <col min="4367" max="4367" width="7.85546875" customWidth="1"/>
    <col min="4368" max="4368" width="8.140625" customWidth="1"/>
    <col min="4369" max="4369" width="8.42578125" customWidth="1"/>
    <col min="4370" max="4370" width="9.5703125" customWidth="1"/>
    <col min="4604" max="4604" width="43" customWidth="1"/>
    <col min="4605" max="4605" width="21.7109375" customWidth="1"/>
    <col min="4606" max="4606" width="20.7109375" customWidth="1"/>
    <col min="4607" max="4607" width="3.5703125" customWidth="1"/>
    <col min="4608" max="4608" width="4.5703125" customWidth="1"/>
    <col min="4609" max="4609" width="4.140625" customWidth="1"/>
    <col min="4610" max="4611" width="6.28515625" customWidth="1"/>
    <col min="4612" max="4612" width="5.5703125" customWidth="1"/>
    <col min="4613" max="4613" width="7.42578125" customWidth="1"/>
    <col min="4614" max="4614" width="7.85546875" customWidth="1"/>
    <col min="4615" max="4615" width="8.140625" customWidth="1"/>
    <col min="4616" max="4616" width="10.28515625" customWidth="1"/>
    <col min="4617" max="4617" width="6.5703125" customWidth="1"/>
    <col min="4618" max="4618" width="6.85546875" customWidth="1"/>
    <col min="4619" max="4619" width="6" customWidth="1"/>
    <col min="4620" max="4620" width="8.140625" customWidth="1"/>
    <col min="4621" max="4621" width="7.7109375" customWidth="1"/>
    <col min="4622" max="4622" width="6.5703125" customWidth="1"/>
    <col min="4623" max="4623" width="7.85546875" customWidth="1"/>
    <col min="4624" max="4624" width="8.140625" customWidth="1"/>
    <col min="4625" max="4625" width="8.42578125" customWidth="1"/>
    <col min="4626" max="4626" width="9.5703125" customWidth="1"/>
    <col min="4860" max="4860" width="43" customWidth="1"/>
    <col min="4861" max="4861" width="21.7109375" customWidth="1"/>
    <col min="4862" max="4862" width="20.7109375" customWidth="1"/>
    <col min="4863" max="4863" width="3.5703125" customWidth="1"/>
    <col min="4864" max="4864" width="4.5703125" customWidth="1"/>
    <col min="4865" max="4865" width="4.140625" customWidth="1"/>
    <col min="4866" max="4867" width="6.28515625" customWidth="1"/>
    <col min="4868" max="4868" width="5.5703125" customWidth="1"/>
    <col min="4869" max="4869" width="7.42578125" customWidth="1"/>
    <col min="4870" max="4870" width="7.85546875" customWidth="1"/>
    <col min="4871" max="4871" width="8.140625" customWidth="1"/>
    <col min="4872" max="4872" width="10.28515625" customWidth="1"/>
    <col min="4873" max="4873" width="6.5703125" customWidth="1"/>
    <col min="4874" max="4874" width="6.85546875" customWidth="1"/>
    <col min="4875" max="4875" width="6" customWidth="1"/>
    <col min="4876" max="4876" width="8.140625" customWidth="1"/>
    <col min="4877" max="4877" width="7.7109375" customWidth="1"/>
    <col min="4878" max="4878" width="6.5703125" customWidth="1"/>
    <col min="4879" max="4879" width="7.85546875" customWidth="1"/>
    <col min="4880" max="4880" width="8.140625" customWidth="1"/>
    <col min="4881" max="4881" width="8.42578125" customWidth="1"/>
    <col min="4882" max="4882" width="9.5703125" customWidth="1"/>
    <col min="5116" max="5116" width="43" customWidth="1"/>
    <col min="5117" max="5117" width="21.7109375" customWidth="1"/>
    <col min="5118" max="5118" width="20.7109375" customWidth="1"/>
    <col min="5119" max="5119" width="3.5703125" customWidth="1"/>
    <col min="5120" max="5120" width="4.5703125" customWidth="1"/>
    <col min="5121" max="5121" width="4.140625" customWidth="1"/>
    <col min="5122" max="5123" width="6.28515625" customWidth="1"/>
    <col min="5124" max="5124" width="5.5703125" customWidth="1"/>
    <col min="5125" max="5125" width="7.42578125" customWidth="1"/>
    <col min="5126" max="5126" width="7.85546875" customWidth="1"/>
    <col min="5127" max="5127" width="8.140625" customWidth="1"/>
    <col min="5128" max="5128" width="10.28515625" customWidth="1"/>
    <col min="5129" max="5129" width="6.5703125" customWidth="1"/>
    <col min="5130" max="5130" width="6.85546875" customWidth="1"/>
    <col min="5131" max="5131" width="6" customWidth="1"/>
    <col min="5132" max="5132" width="8.140625" customWidth="1"/>
    <col min="5133" max="5133" width="7.7109375" customWidth="1"/>
    <col min="5134" max="5134" width="6.5703125" customWidth="1"/>
    <col min="5135" max="5135" width="7.85546875" customWidth="1"/>
    <col min="5136" max="5136" width="8.140625" customWidth="1"/>
    <col min="5137" max="5137" width="8.42578125" customWidth="1"/>
    <col min="5138" max="5138" width="9.5703125" customWidth="1"/>
    <col min="5372" max="5372" width="43" customWidth="1"/>
    <col min="5373" max="5373" width="21.7109375" customWidth="1"/>
    <col min="5374" max="5374" width="20.7109375" customWidth="1"/>
    <col min="5375" max="5375" width="3.5703125" customWidth="1"/>
    <col min="5376" max="5376" width="4.5703125" customWidth="1"/>
    <col min="5377" max="5377" width="4.140625" customWidth="1"/>
    <col min="5378" max="5379" width="6.28515625" customWidth="1"/>
    <col min="5380" max="5380" width="5.5703125" customWidth="1"/>
    <col min="5381" max="5381" width="7.42578125" customWidth="1"/>
    <col min="5382" max="5382" width="7.85546875" customWidth="1"/>
    <col min="5383" max="5383" width="8.140625" customWidth="1"/>
    <col min="5384" max="5384" width="10.28515625" customWidth="1"/>
    <col min="5385" max="5385" width="6.5703125" customWidth="1"/>
    <col min="5386" max="5386" width="6.85546875" customWidth="1"/>
    <col min="5387" max="5387" width="6" customWidth="1"/>
    <col min="5388" max="5388" width="8.140625" customWidth="1"/>
    <col min="5389" max="5389" width="7.7109375" customWidth="1"/>
    <col min="5390" max="5390" width="6.5703125" customWidth="1"/>
    <col min="5391" max="5391" width="7.85546875" customWidth="1"/>
    <col min="5392" max="5392" width="8.140625" customWidth="1"/>
    <col min="5393" max="5393" width="8.42578125" customWidth="1"/>
    <col min="5394" max="5394" width="9.5703125" customWidth="1"/>
    <col min="5628" max="5628" width="43" customWidth="1"/>
    <col min="5629" max="5629" width="21.7109375" customWidth="1"/>
    <col min="5630" max="5630" width="20.7109375" customWidth="1"/>
    <col min="5631" max="5631" width="3.5703125" customWidth="1"/>
    <col min="5632" max="5632" width="4.5703125" customWidth="1"/>
    <col min="5633" max="5633" width="4.140625" customWidth="1"/>
    <col min="5634" max="5635" width="6.28515625" customWidth="1"/>
    <col min="5636" max="5636" width="5.5703125" customWidth="1"/>
    <col min="5637" max="5637" width="7.42578125" customWidth="1"/>
    <col min="5638" max="5638" width="7.85546875" customWidth="1"/>
    <col min="5639" max="5639" width="8.140625" customWidth="1"/>
    <col min="5640" max="5640" width="10.28515625" customWidth="1"/>
    <col min="5641" max="5641" width="6.5703125" customWidth="1"/>
    <col min="5642" max="5642" width="6.85546875" customWidth="1"/>
    <col min="5643" max="5643" width="6" customWidth="1"/>
    <col min="5644" max="5644" width="8.140625" customWidth="1"/>
    <col min="5645" max="5645" width="7.7109375" customWidth="1"/>
    <col min="5646" max="5646" width="6.5703125" customWidth="1"/>
    <col min="5647" max="5647" width="7.85546875" customWidth="1"/>
    <col min="5648" max="5648" width="8.140625" customWidth="1"/>
    <col min="5649" max="5649" width="8.42578125" customWidth="1"/>
    <col min="5650" max="5650" width="9.5703125" customWidth="1"/>
    <col min="5884" max="5884" width="43" customWidth="1"/>
    <col min="5885" max="5885" width="21.7109375" customWidth="1"/>
    <col min="5886" max="5886" width="20.7109375" customWidth="1"/>
    <col min="5887" max="5887" width="3.5703125" customWidth="1"/>
    <col min="5888" max="5888" width="4.5703125" customWidth="1"/>
    <col min="5889" max="5889" width="4.140625" customWidth="1"/>
    <col min="5890" max="5891" width="6.28515625" customWidth="1"/>
    <col min="5892" max="5892" width="5.5703125" customWidth="1"/>
    <col min="5893" max="5893" width="7.42578125" customWidth="1"/>
    <col min="5894" max="5894" width="7.85546875" customWidth="1"/>
    <col min="5895" max="5895" width="8.140625" customWidth="1"/>
    <col min="5896" max="5896" width="10.28515625" customWidth="1"/>
    <col min="5897" max="5897" width="6.5703125" customWidth="1"/>
    <col min="5898" max="5898" width="6.85546875" customWidth="1"/>
    <col min="5899" max="5899" width="6" customWidth="1"/>
    <col min="5900" max="5900" width="8.140625" customWidth="1"/>
    <col min="5901" max="5901" width="7.7109375" customWidth="1"/>
    <col min="5902" max="5902" width="6.5703125" customWidth="1"/>
    <col min="5903" max="5903" width="7.85546875" customWidth="1"/>
    <col min="5904" max="5904" width="8.140625" customWidth="1"/>
    <col min="5905" max="5905" width="8.42578125" customWidth="1"/>
    <col min="5906" max="5906" width="9.5703125" customWidth="1"/>
    <col min="6140" max="6140" width="43" customWidth="1"/>
    <col min="6141" max="6141" width="21.7109375" customWidth="1"/>
    <col min="6142" max="6142" width="20.7109375" customWidth="1"/>
    <col min="6143" max="6143" width="3.5703125" customWidth="1"/>
    <col min="6144" max="6144" width="4.5703125" customWidth="1"/>
    <col min="6145" max="6145" width="4.140625" customWidth="1"/>
    <col min="6146" max="6147" width="6.28515625" customWidth="1"/>
    <col min="6148" max="6148" width="5.5703125" customWidth="1"/>
    <col min="6149" max="6149" width="7.42578125" customWidth="1"/>
    <col min="6150" max="6150" width="7.85546875" customWidth="1"/>
    <col min="6151" max="6151" width="8.140625" customWidth="1"/>
    <col min="6152" max="6152" width="10.28515625" customWidth="1"/>
    <col min="6153" max="6153" width="6.5703125" customWidth="1"/>
    <col min="6154" max="6154" width="6.85546875" customWidth="1"/>
    <col min="6155" max="6155" width="6" customWidth="1"/>
    <col min="6156" max="6156" width="8.140625" customWidth="1"/>
    <col min="6157" max="6157" width="7.7109375" customWidth="1"/>
    <col min="6158" max="6158" width="6.5703125" customWidth="1"/>
    <col min="6159" max="6159" width="7.85546875" customWidth="1"/>
    <col min="6160" max="6160" width="8.140625" customWidth="1"/>
    <col min="6161" max="6161" width="8.42578125" customWidth="1"/>
    <col min="6162" max="6162" width="9.5703125" customWidth="1"/>
    <col min="6396" max="6396" width="43" customWidth="1"/>
    <col min="6397" max="6397" width="21.7109375" customWidth="1"/>
    <col min="6398" max="6398" width="20.7109375" customWidth="1"/>
    <col min="6399" max="6399" width="3.5703125" customWidth="1"/>
    <col min="6400" max="6400" width="4.5703125" customWidth="1"/>
    <col min="6401" max="6401" width="4.140625" customWidth="1"/>
    <col min="6402" max="6403" width="6.28515625" customWidth="1"/>
    <col min="6404" max="6404" width="5.5703125" customWidth="1"/>
    <col min="6405" max="6405" width="7.42578125" customWidth="1"/>
    <col min="6406" max="6406" width="7.85546875" customWidth="1"/>
    <col min="6407" max="6407" width="8.140625" customWidth="1"/>
    <col min="6408" max="6408" width="10.28515625" customWidth="1"/>
    <col min="6409" max="6409" width="6.5703125" customWidth="1"/>
    <col min="6410" max="6410" width="6.85546875" customWidth="1"/>
    <col min="6411" max="6411" width="6" customWidth="1"/>
    <col min="6412" max="6412" width="8.140625" customWidth="1"/>
    <col min="6413" max="6413" width="7.7109375" customWidth="1"/>
    <col min="6414" max="6414" width="6.5703125" customWidth="1"/>
    <col min="6415" max="6415" width="7.85546875" customWidth="1"/>
    <col min="6416" max="6416" width="8.140625" customWidth="1"/>
    <col min="6417" max="6417" width="8.42578125" customWidth="1"/>
    <col min="6418" max="6418" width="9.5703125" customWidth="1"/>
    <col min="6652" max="6652" width="43" customWidth="1"/>
    <col min="6653" max="6653" width="21.7109375" customWidth="1"/>
    <col min="6654" max="6654" width="20.7109375" customWidth="1"/>
    <col min="6655" max="6655" width="3.5703125" customWidth="1"/>
    <col min="6656" max="6656" width="4.5703125" customWidth="1"/>
    <col min="6657" max="6657" width="4.140625" customWidth="1"/>
    <col min="6658" max="6659" width="6.28515625" customWidth="1"/>
    <col min="6660" max="6660" width="5.5703125" customWidth="1"/>
    <col min="6661" max="6661" width="7.42578125" customWidth="1"/>
    <col min="6662" max="6662" width="7.85546875" customWidth="1"/>
    <col min="6663" max="6663" width="8.140625" customWidth="1"/>
    <col min="6664" max="6664" width="10.28515625" customWidth="1"/>
    <col min="6665" max="6665" width="6.5703125" customWidth="1"/>
    <col min="6666" max="6666" width="6.85546875" customWidth="1"/>
    <col min="6667" max="6667" width="6" customWidth="1"/>
    <col min="6668" max="6668" width="8.140625" customWidth="1"/>
    <col min="6669" max="6669" width="7.7109375" customWidth="1"/>
    <col min="6670" max="6670" width="6.5703125" customWidth="1"/>
    <col min="6671" max="6671" width="7.85546875" customWidth="1"/>
    <col min="6672" max="6672" width="8.140625" customWidth="1"/>
    <col min="6673" max="6673" width="8.42578125" customWidth="1"/>
    <col min="6674" max="6674" width="9.5703125" customWidth="1"/>
    <col min="6908" max="6908" width="43" customWidth="1"/>
    <col min="6909" max="6909" width="21.7109375" customWidth="1"/>
    <col min="6910" max="6910" width="20.7109375" customWidth="1"/>
    <col min="6911" max="6911" width="3.5703125" customWidth="1"/>
    <col min="6912" max="6912" width="4.5703125" customWidth="1"/>
    <col min="6913" max="6913" width="4.140625" customWidth="1"/>
    <col min="6914" max="6915" width="6.28515625" customWidth="1"/>
    <col min="6916" max="6916" width="5.5703125" customWidth="1"/>
    <col min="6917" max="6917" width="7.42578125" customWidth="1"/>
    <col min="6918" max="6918" width="7.85546875" customWidth="1"/>
    <col min="6919" max="6919" width="8.140625" customWidth="1"/>
    <col min="6920" max="6920" width="10.28515625" customWidth="1"/>
    <col min="6921" max="6921" width="6.5703125" customWidth="1"/>
    <col min="6922" max="6922" width="6.85546875" customWidth="1"/>
    <col min="6923" max="6923" width="6" customWidth="1"/>
    <col min="6924" max="6924" width="8.140625" customWidth="1"/>
    <col min="6925" max="6925" width="7.7109375" customWidth="1"/>
    <col min="6926" max="6926" width="6.5703125" customWidth="1"/>
    <col min="6927" max="6927" width="7.85546875" customWidth="1"/>
    <col min="6928" max="6928" width="8.140625" customWidth="1"/>
    <col min="6929" max="6929" width="8.42578125" customWidth="1"/>
    <col min="6930" max="6930" width="9.5703125" customWidth="1"/>
    <col min="7164" max="7164" width="43" customWidth="1"/>
    <col min="7165" max="7165" width="21.7109375" customWidth="1"/>
    <col min="7166" max="7166" width="20.7109375" customWidth="1"/>
    <col min="7167" max="7167" width="3.5703125" customWidth="1"/>
    <col min="7168" max="7168" width="4.5703125" customWidth="1"/>
    <col min="7169" max="7169" width="4.140625" customWidth="1"/>
    <col min="7170" max="7171" width="6.28515625" customWidth="1"/>
    <col min="7172" max="7172" width="5.5703125" customWidth="1"/>
    <col min="7173" max="7173" width="7.42578125" customWidth="1"/>
    <col min="7174" max="7174" width="7.85546875" customWidth="1"/>
    <col min="7175" max="7175" width="8.140625" customWidth="1"/>
    <col min="7176" max="7176" width="10.28515625" customWidth="1"/>
    <col min="7177" max="7177" width="6.5703125" customWidth="1"/>
    <col min="7178" max="7178" width="6.85546875" customWidth="1"/>
    <col min="7179" max="7179" width="6" customWidth="1"/>
    <col min="7180" max="7180" width="8.140625" customWidth="1"/>
    <col min="7181" max="7181" width="7.7109375" customWidth="1"/>
    <col min="7182" max="7182" width="6.5703125" customWidth="1"/>
    <col min="7183" max="7183" width="7.85546875" customWidth="1"/>
    <col min="7184" max="7184" width="8.140625" customWidth="1"/>
    <col min="7185" max="7185" width="8.42578125" customWidth="1"/>
    <col min="7186" max="7186" width="9.5703125" customWidth="1"/>
    <col min="7420" max="7420" width="43" customWidth="1"/>
    <col min="7421" max="7421" width="21.7109375" customWidth="1"/>
    <col min="7422" max="7422" width="20.7109375" customWidth="1"/>
    <col min="7423" max="7423" width="3.5703125" customWidth="1"/>
    <col min="7424" max="7424" width="4.5703125" customWidth="1"/>
    <col min="7425" max="7425" width="4.140625" customWidth="1"/>
    <col min="7426" max="7427" width="6.28515625" customWidth="1"/>
    <col min="7428" max="7428" width="5.5703125" customWidth="1"/>
    <col min="7429" max="7429" width="7.42578125" customWidth="1"/>
    <col min="7430" max="7430" width="7.85546875" customWidth="1"/>
    <col min="7431" max="7431" width="8.140625" customWidth="1"/>
    <col min="7432" max="7432" width="10.28515625" customWidth="1"/>
    <col min="7433" max="7433" width="6.5703125" customWidth="1"/>
    <col min="7434" max="7434" width="6.85546875" customWidth="1"/>
    <col min="7435" max="7435" width="6" customWidth="1"/>
    <col min="7436" max="7436" width="8.140625" customWidth="1"/>
    <col min="7437" max="7437" width="7.7109375" customWidth="1"/>
    <col min="7438" max="7438" width="6.5703125" customWidth="1"/>
    <col min="7439" max="7439" width="7.85546875" customWidth="1"/>
    <col min="7440" max="7440" width="8.140625" customWidth="1"/>
    <col min="7441" max="7441" width="8.42578125" customWidth="1"/>
    <col min="7442" max="7442" width="9.5703125" customWidth="1"/>
    <col min="7676" max="7676" width="43" customWidth="1"/>
    <col min="7677" max="7677" width="21.7109375" customWidth="1"/>
    <col min="7678" max="7678" width="20.7109375" customWidth="1"/>
    <col min="7679" max="7679" width="3.5703125" customWidth="1"/>
    <col min="7680" max="7680" width="4.5703125" customWidth="1"/>
    <col min="7681" max="7681" width="4.140625" customWidth="1"/>
    <col min="7682" max="7683" width="6.28515625" customWidth="1"/>
    <col min="7684" max="7684" width="5.5703125" customWidth="1"/>
    <col min="7685" max="7685" width="7.42578125" customWidth="1"/>
    <col min="7686" max="7686" width="7.85546875" customWidth="1"/>
    <col min="7687" max="7687" width="8.140625" customWidth="1"/>
    <col min="7688" max="7688" width="10.28515625" customWidth="1"/>
    <col min="7689" max="7689" width="6.5703125" customWidth="1"/>
    <col min="7690" max="7690" width="6.85546875" customWidth="1"/>
    <col min="7691" max="7691" width="6" customWidth="1"/>
    <col min="7692" max="7692" width="8.140625" customWidth="1"/>
    <col min="7693" max="7693" width="7.7109375" customWidth="1"/>
    <col min="7694" max="7694" width="6.5703125" customWidth="1"/>
    <col min="7695" max="7695" width="7.85546875" customWidth="1"/>
    <col min="7696" max="7696" width="8.140625" customWidth="1"/>
    <col min="7697" max="7697" width="8.42578125" customWidth="1"/>
    <col min="7698" max="7698" width="9.5703125" customWidth="1"/>
    <col min="7932" max="7932" width="43" customWidth="1"/>
    <col min="7933" max="7933" width="21.7109375" customWidth="1"/>
    <col min="7934" max="7934" width="20.7109375" customWidth="1"/>
    <col min="7935" max="7935" width="3.5703125" customWidth="1"/>
    <col min="7936" max="7936" width="4.5703125" customWidth="1"/>
    <col min="7937" max="7937" width="4.140625" customWidth="1"/>
    <col min="7938" max="7939" width="6.28515625" customWidth="1"/>
    <col min="7940" max="7940" width="5.5703125" customWidth="1"/>
    <col min="7941" max="7941" width="7.42578125" customWidth="1"/>
    <col min="7942" max="7942" width="7.85546875" customWidth="1"/>
    <col min="7943" max="7943" width="8.140625" customWidth="1"/>
    <col min="7944" max="7944" width="10.28515625" customWidth="1"/>
    <col min="7945" max="7945" width="6.5703125" customWidth="1"/>
    <col min="7946" max="7946" width="6.85546875" customWidth="1"/>
    <col min="7947" max="7947" width="6" customWidth="1"/>
    <col min="7948" max="7948" width="8.140625" customWidth="1"/>
    <col min="7949" max="7949" width="7.7109375" customWidth="1"/>
    <col min="7950" max="7950" width="6.5703125" customWidth="1"/>
    <col min="7951" max="7951" width="7.85546875" customWidth="1"/>
    <col min="7952" max="7952" width="8.140625" customWidth="1"/>
    <col min="7953" max="7953" width="8.42578125" customWidth="1"/>
    <col min="7954" max="7954" width="9.5703125" customWidth="1"/>
    <col min="8188" max="8188" width="43" customWidth="1"/>
    <col min="8189" max="8189" width="21.7109375" customWidth="1"/>
    <col min="8190" max="8190" width="20.7109375" customWidth="1"/>
    <col min="8191" max="8191" width="3.5703125" customWidth="1"/>
    <col min="8192" max="8192" width="4.5703125" customWidth="1"/>
    <col min="8193" max="8193" width="4.140625" customWidth="1"/>
    <col min="8194" max="8195" width="6.28515625" customWidth="1"/>
    <col min="8196" max="8196" width="5.5703125" customWidth="1"/>
    <col min="8197" max="8197" width="7.42578125" customWidth="1"/>
    <col min="8198" max="8198" width="7.85546875" customWidth="1"/>
    <col min="8199" max="8199" width="8.140625" customWidth="1"/>
    <col min="8200" max="8200" width="10.28515625" customWidth="1"/>
    <col min="8201" max="8201" width="6.5703125" customWidth="1"/>
    <col min="8202" max="8202" width="6.85546875" customWidth="1"/>
    <col min="8203" max="8203" width="6" customWidth="1"/>
    <col min="8204" max="8204" width="8.140625" customWidth="1"/>
    <col min="8205" max="8205" width="7.7109375" customWidth="1"/>
    <col min="8206" max="8206" width="6.5703125" customWidth="1"/>
    <col min="8207" max="8207" width="7.85546875" customWidth="1"/>
    <col min="8208" max="8208" width="8.140625" customWidth="1"/>
    <col min="8209" max="8209" width="8.42578125" customWidth="1"/>
    <col min="8210" max="8210" width="9.5703125" customWidth="1"/>
    <col min="8444" max="8444" width="43" customWidth="1"/>
    <col min="8445" max="8445" width="21.7109375" customWidth="1"/>
    <col min="8446" max="8446" width="20.7109375" customWidth="1"/>
    <col min="8447" max="8447" width="3.5703125" customWidth="1"/>
    <col min="8448" max="8448" width="4.5703125" customWidth="1"/>
    <col min="8449" max="8449" width="4.140625" customWidth="1"/>
    <col min="8450" max="8451" width="6.28515625" customWidth="1"/>
    <col min="8452" max="8452" width="5.5703125" customWidth="1"/>
    <col min="8453" max="8453" width="7.42578125" customWidth="1"/>
    <col min="8454" max="8454" width="7.85546875" customWidth="1"/>
    <col min="8455" max="8455" width="8.140625" customWidth="1"/>
    <col min="8456" max="8456" width="10.28515625" customWidth="1"/>
    <col min="8457" max="8457" width="6.5703125" customWidth="1"/>
    <col min="8458" max="8458" width="6.85546875" customWidth="1"/>
    <col min="8459" max="8459" width="6" customWidth="1"/>
    <col min="8460" max="8460" width="8.140625" customWidth="1"/>
    <col min="8461" max="8461" width="7.7109375" customWidth="1"/>
    <col min="8462" max="8462" width="6.5703125" customWidth="1"/>
    <col min="8463" max="8463" width="7.85546875" customWidth="1"/>
    <col min="8464" max="8464" width="8.140625" customWidth="1"/>
    <col min="8465" max="8465" width="8.42578125" customWidth="1"/>
    <col min="8466" max="8466" width="9.5703125" customWidth="1"/>
    <col min="8700" max="8700" width="43" customWidth="1"/>
    <col min="8701" max="8701" width="21.7109375" customWidth="1"/>
    <col min="8702" max="8702" width="20.7109375" customWidth="1"/>
    <col min="8703" max="8703" width="3.5703125" customWidth="1"/>
    <col min="8704" max="8704" width="4.5703125" customWidth="1"/>
    <col min="8705" max="8705" width="4.140625" customWidth="1"/>
    <col min="8706" max="8707" width="6.28515625" customWidth="1"/>
    <col min="8708" max="8708" width="5.5703125" customWidth="1"/>
    <col min="8709" max="8709" width="7.42578125" customWidth="1"/>
    <col min="8710" max="8710" width="7.85546875" customWidth="1"/>
    <col min="8711" max="8711" width="8.140625" customWidth="1"/>
    <col min="8712" max="8712" width="10.28515625" customWidth="1"/>
    <col min="8713" max="8713" width="6.5703125" customWidth="1"/>
    <col min="8714" max="8714" width="6.85546875" customWidth="1"/>
    <col min="8715" max="8715" width="6" customWidth="1"/>
    <col min="8716" max="8716" width="8.140625" customWidth="1"/>
    <col min="8717" max="8717" width="7.7109375" customWidth="1"/>
    <col min="8718" max="8718" width="6.5703125" customWidth="1"/>
    <col min="8719" max="8719" width="7.85546875" customWidth="1"/>
    <col min="8720" max="8720" width="8.140625" customWidth="1"/>
    <col min="8721" max="8721" width="8.42578125" customWidth="1"/>
    <col min="8722" max="8722" width="9.5703125" customWidth="1"/>
    <col min="8956" max="8956" width="43" customWidth="1"/>
    <col min="8957" max="8957" width="21.7109375" customWidth="1"/>
    <col min="8958" max="8958" width="20.7109375" customWidth="1"/>
    <col min="8959" max="8959" width="3.5703125" customWidth="1"/>
    <col min="8960" max="8960" width="4.5703125" customWidth="1"/>
    <col min="8961" max="8961" width="4.140625" customWidth="1"/>
    <col min="8962" max="8963" width="6.28515625" customWidth="1"/>
    <col min="8964" max="8964" width="5.5703125" customWidth="1"/>
    <col min="8965" max="8965" width="7.42578125" customWidth="1"/>
    <col min="8966" max="8966" width="7.85546875" customWidth="1"/>
    <col min="8967" max="8967" width="8.140625" customWidth="1"/>
    <col min="8968" max="8968" width="10.28515625" customWidth="1"/>
    <col min="8969" max="8969" width="6.5703125" customWidth="1"/>
    <col min="8970" max="8970" width="6.85546875" customWidth="1"/>
    <col min="8971" max="8971" width="6" customWidth="1"/>
    <col min="8972" max="8972" width="8.140625" customWidth="1"/>
    <col min="8973" max="8973" width="7.7109375" customWidth="1"/>
    <col min="8974" max="8974" width="6.5703125" customWidth="1"/>
    <col min="8975" max="8975" width="7.85546875" customWidth="1"/>
    <col min="8976" max="8976" width="8.140625" customWidth="1"/>
    <col min="8977" max="8977" width="8.42578125" customWidth="1"/>
    <col min="8978" max="8978" width="9.5703125" customWidth="1"/>
    <col min="9212" max="9212" width="43" customWidth="1"/>
    <col min="9213" max="9213" width="21.7109375" customWidth="1"/>
    <col min="9214" max="9214" width="20.7109375" customWidth="1"/>
    <col min="9215" max="9215" width="3.5703125" customWidth="1"/>
    <col min="9216" max="9216" width="4.5703125" customWidth="1"/>
    <col min="9217" max="9217" width="4.140625" customWidth="1"/>
    <col min="9218" max="9219" width="6.28515625" customWidth="1"/>
    <col min="9220" max="9220" width="5.5703125" customWidth="1"/>
    <col min="9221" max="9221" width="7.42578125" customWidth="1"/>
    <col min="9222" max="9222" width="7.85546875" customWidth="1"/>
    <col min="9223" max="9223" width="8.140625" customWidth="1"/>
    <col min="9224" max="9224" width="10.28515625" customWidth="1"/>
    <col min="9225" max="9225" width="6.5703125" customWidth="1"/>
    <col min="9226" max="9226" width="6.85546875" customWidth="1"/>
    <col min="9227" max="9227" width="6" customWidth="1"/>
    <col min="9228" max="9228" width="8.140625" customWidth="1"/>
    <col min="9229" max="9229" width="7.7109375" customWidth="1"/>
    <col min="9230" max="9230" width="6.5703125" customWidth="1"/>
    <col min="9231" max="9231" width="7.85546875" customWidth="1"/>
    <col min="9232" max="9232" width="8.140625" customWidth="1"/>
    <col min="9233" max="9233" width="8.42578125" customWidth="1"/>
    <col min="9234" max="9234" width="9.5703125" customWidth="1"/>
    <col min="9468" max="9468" width="43" customWidth="1"/>
    <col min="9469" max="9469" width="21.7109375" customWidth="1"/>
    <col min="9470" max="9470" width="20.7109375" customWidth="1"/>
    <col min="9471" max="9471" width="3.5703125" customWidth="1"/>
    <col min="9472" max="9472" width="4.5703125" customWidth="1"/>
    <col min="9473" max="9473" width="4.140625" customWidth="1"/>
    <col min="9474" max="9475" width="6.28515625" customWidth="1"/>
    <col min="9476" max="9476" width="5.5703125" customWidth="1"/>
    <col min="9477" max="9477" width="7.42578125" customWidth="1"/>
    <col min="9478" max="9478" width="7.85546875" customWidth="1"/>
    <col min="9479" max="9479" width="8.140625" customWidth="1"/>
    <col min="9480" max="9480" width="10.28515625" customWidth="1"/>
    <col min="9481" max="9481" width="6.5703125" customWidth="1"/>
    <col min="9482" max="9482" width="6.85546875" customWidth="1"/>
    <col min="9483" max="9483" width="6" customWidth="1"/>
    <col min="9484" max="9484" width="8.140625" customWidth="1"/>
    <col min="9485" max="9485" width="7.7109375" customWidth="1"/>
    <col min="9486" max="9486" width="6.5703125" customWidth="1"/>
    <col min="9487" max="9487" width="7.85546875" customWidth="1"/>
    <col min="9488" max="9488" width="8.140625" customWidth="1"/>
    <col min="9489" max="9489" width="8.42578125" customWidth="1"/>
    <col min="9490" max="9490" width="9.5703125" customWidth="1"/>
    <col min="9724" max="9724" width="43" customWidth="1"/>
    <col min="9725" max="9725" width="21.7109375" customWidth="1"/>
    <col min="9726" max="9726" width="20.7109375" customWidth="1"/>
    <col min="9727" max="9727" width="3.5703125" customWidth="1"/>
    <col min="9728" max="9728" width="4.5703125" customWidth="1"/>
    <col min="9729" max="9729" width="4.140625" customWidth="1"/>
    <col min="9730" max="9731" width="6.28515625" customWidth="1"/>
    <col min="9732" max="9732" width="5.5703125" customWidth="1"/>
    <col min="9733" max="9733" width="7.42578125" customWidth="1"/>
    <col min="9734" max="9734" width="7.85546875" customWidth="1"/>
    <col min="9735" max="9735" width="8.140625" customWidth="1"/>
    <col min="9736" max="9736" width="10.28515625" customWidth="1"/>
    <col min="9737" max="9737" width="6.5703125" customWidth="1"/>
    <col min="9738" max="9738" width="6.85546875" customWidth="1"/>
    <col min="9739" max="9739" width="6" customWidth="1"/>
    <col min="9740" max="9740" width="8.140625" customWidth="1"/>
    <col min="9741" max="9741" width="7.7109375" customWidth="1"/>
    <col min="9742" max="9742" width="6.5703125" customWidth="1"/>
    <col min="9743" max="9743" width="7.85546875" customWidth="1"/>
    <col min="9744" max="9744" width="8.140625" customWidth="1"/>
    <col min="9745" max="9745" width="8.42578125" customWidth="1"/>
    <col min="9746" max="9746" width="9.5703125" customWidth="1"/>
    <col min="9980" max="9980" width="43" customWidth="1"/>
    <col min="9981" max="9981" width="21.7109375" customWidth="1"/>
    <col min="9982" max="9982" width="20.7109375" customWidth="1"/>
    <col min="9983" max="9983" width="3.5703125" customWidth="1"/>
    <col min="9984" max="9984" width="4.5703125" customWidth="1"/>
    <col min="9985" max="9985" width="4.140625" customWidth="1"/>
    <col min="9986" max="9987" width="6.28515625" customWidth="1"/>
    <col min="9988" max="9988" width="5.5703125" customWidth="1"/>
    <col min="9989" max="9989" width="7.42578125" customWidth="1"/>
    <col min="9990" max="9990" width="7.85546875" customWidth="1"/>
    <col min="9991" max="9991" width="8.140625" customWidth="1"/>
    <col min="9992" max="9992" width="10.28515625" customWidth="1"/>
    <col min="9993" max="9993" width="6.5703125" customWidth="1"/>
    <col min="9994" max="9994" width="6.85546875" customWidth="1"/>
    <col min="9995" max="9995" width="6" customWidth="1"/>
    <col min="9996" max="9996" width="8.140625" customWidth="1"/>
    <col min="9997" max="9997" width="7.7109375" customWidth="1"/>
    <col min="9998" max="9998" width="6.5703125" customWidth="1"/>
    <col min="9999" max="9999" width="7.85546875" customWidth="1"/>
    <col min="10000" max="10000" width="8.140625" customWidth="1"/>
    <col min="10001" max="10001" width="8.42578125" customWidth="1"/>
    <col min="10002" max="10002" width="9.5703125" customWidth="1"/>
    <col min="10236" max="10236" width="43" customWidth="1"/>
    <col min="10237" max="10237" width="21.7109375" customWidth="1"/>
    <col min="10238" max="10238" width="20.7109375" customWidth="1"/>
    <col min="10239" max="10239" width="3.5703125" customWidth="1"/>
    <col min="10240" max="10240" width="4.5703125" customWidth="1"/>
    <col min="10241" max="10241" width="4.140625" customWidth="1"/>
    <col min="10242" max="10243" width="6.28515625" customWidth="1"/>
    <col min="10244" max="10244" width="5.5703125" customWidth="1"/>
    <col min="10245" max="10245" width="7.42578125" customWidth="1"/>
    <col min="10246" max="10246" width="7.85546875" customWidth="1"/>
    <col min="10247" max="10247" width="8.140625" customWidth="1"/>
    <col min="10248" max="10248" width="10.28515625" customWidth="1"/>
    <col min="10249" max="10249" width="6.5703125" customWidth="1"/>
    <col min="10250" max="10250" width="6.85546875" customWidth="1"/>
    <col min="10251" max="10251" width="6" customWidth="1"/>
    <col min="10252" max="10252" width="8.140625" customWidth="1"/>
    <col min="10253" max="10253" width="7.7109375" customWidth="1"/>
    <col min="10254" max="10254" width="6.5703125" customWidth="1"/>
    <col min="10255" max="10255" width="7.85546875" customWidth="1"/>
    <col min="10256" max="10256" width="8.140625" customWidth="1"/>
    <col min="10257" max="10257" width="8.42578125" customWidth="1"/>
    <col min="10258" max="10258" width="9.5703125" customWidth="1"/>
    <col min="10492" max="10492" width="43" customWidth="1"/>
    <col min="10493" max="10493" width="21.7109375" customWidth="1"/>
    <col min="10494" max="10494" width="20.7109375" customWidth="1"/>
    <col min="10495" max="10495" width="3.5703125" customWidth="1"/>
    <col min="10496" max="10496" width="4.5703125" customWidth="1"/>
    <col min="10497" max="10497" width="4.140625" customWidth="1"/>
    <col min="10498" max="10499" width="6.28515625" customWidth="1"/>
    <col min="10500" max="10500" width="5.5703125" customWidth="1"/>
    <col min="10501" max="10501" width="7.42578125" customWidth="1"/>
    <col min="10502" max="10502" width="7.85546875" customWidth="1"/>
    <col min="10503" max="10503" width="8.140625" customWidth="1"/>
    <col min="10504" max="10504" width="10.28515625" customWidth="1"/>
    <col min="10505" max="10505" width="6.5703125" customWidth="1"/>
    <col min="10506" max="10506" width="6.85546875" customWidth="1"/>
    <col min="10507" max="10507" width="6" customWidth="1"/>
    <col min="10508" max="10508" width="8.140625" customWidth="1"/>
    <col min="10509" max="10509" width="7.7109375" customWidth="1"/>
    <col min="10510" max="10510" width="6.5703125" customWidth="1"/>
    <col min="10511" max="10511" width="7.85546875" customWidth="1"/>
    <col min="10512" max="10512" width="8.140625" customWidth="1"/>
    <col min="10513" max="10513" width="8.42578125" customWidth="1"/>
    <col min="10514" max="10514" width="9.5703125" customWidth="1"/>
    <col min="10748" max="10748" width="43" customWidth="1"/>
    <col min="10749" max="10749" width="21.7109375" customWidth="1"/>
    <col min="10750" max="10750" width="20.7109375" customWidth="1"/>
    <col min="10751" max="10751" width="3.5703125" customWidth="1"/>
    <col min="10752" max="10752" width="4.5703125" customWidth="1"/>
    <col min="10753" max="10753" width="4.140625" customWidth="1"/>
    <col min="10754" max="10755" width="6.28515625" customWidth="1"/>
    <col min="10756" max="10756" width="5.5703125" customWidth="1"/>
    <col min="10757" max="10757" width="7.42578125" customWidth="1"/>
    <col min="10758" max="10758" width="7.85546875" customWidth="1"/>
    <col min="10759" max="10759" width="8.140625" customWidth="1"/>
    <col min="10760" max="10760" width="10.28515625" customWidth="1"/>
    <col min="10761" max="10761" width="6.5703125" customWidth="1"/>
    <col min="10762" max="10762" width="6.85546875" customWidth="1"/>
    <col min="10763" max="10763" width="6" customWidth="1"/>
    <col min="10764" max="10764" width="8.140625" customWidth="1"/>
    <col min="10765" max="10765" width="7.7109375" customWidth="1"/>
    <col min="10766" max="10766" width="6.5703125" customWidth="1"/>
    <col min="10767" max="10767" width="7.85546875" customWidth="1"/>
    <col min="10768" max="10768" width="8.140625" customWidth="1"/>
    <col min="10769" max="10769" width="8.42578125" customWidth="1"/>
    <col min="10770" max="10770" width="9.5703125" customWidth="1"/>
    <col min="11004" max="11004" width="43" customWidth="1"/>
    <col min="11005" max="11005" width="21.7109375" customWidth="1"/>
    <col min="11006" max="11006" width="20.7109375" customWidth="1"/>
    <col min="11007" max="11007" width="3.5703125" customWidth="1"/>
    <col min="11008" max="11008" width="4.5703125" customWidth="1"/>
    <col min="11009" max="11009" width="4.140625" customWidth="1"/>
    <col min="11010" max="11011" width="6.28515625" customWidth="1"/>
    <col min="11012" max="11012" width="5.5703125" customWidth="1"/>
    <col min="11013" max="11013" width="7.42578125" customWidth="1"/>
    <col min="11014" max="11014" width="7.85546875" customWidth="1"/>
    <col min="11015" max="11015" width="8.140625" customWidth="1"/>
    <col min="11016" max="11016" width="10.28515625" customWidth="1"/>
    <col min="11017" max="11017" width="6.5703125" customWidth="1"/>
    <col min="11018" max="11018" width="6.85546875" customWidth="1"/>
    <col min="11019" max="11019" width="6" customWidth="1"/>
    <col min="11020" max="11020" width="8.140625" customWidth="1"/>
    <col min="11021" max="11021" width="7.7109375" customWidth="1"/>
    <col min="11022" max="11022" width="6.5703125" customWidth="1"/>
    <col min="11023" max="11023" width="7.85546875" customWidth="1"/>
    <col min="11024" max="11024" width="8.140625" customWidth="1"/>
    <col min="11025" max="11025" width="8.42578125" customWidth="1"/>
    <col min="11026" max="11026" width="9.5703125" customWidth="1"/>
    <col min="11260" max="11260" width="43" customWidth="1"/>
    <col min="11261" max="11261" width="21.7109375" customWidth="1"/>
    <col min="11262" max="11262" width="20.7109375" customWidth="1"/>
    <col min="11263" max="11263" width="3.5703125" customWidth="1"/>
    <col min="11264" max="11264" width="4.5703125" customWidth="1"/>
    <col min="11265" max="11265" width="4.140625" customWidth="1"/>
    <col min="11266" max="11267" width="6.28515625" customWidth="1"/>
    <col min="11268" max="11268" width="5.5703125" customWidth="1"/>
    <col min="11269" max="11269" width="7.42578125" customWidth="1"/>
    <col min="11270" max="11270" width="7.85546875" customWidth="1"/>
    <col min="11271" max="11271" width="8.140625" customWidth="1"/>
    <col min="11272" max="11272" width="10.28515625" customWidth="1"/>
    <col min="11273" max="11273" width="6.5703125" customWidth="1"/>
    <col min="11274" max="11274" width="6.85546875" customWidth="1"/>
    <col min="11275" max="11275" width="6" customWidth="1"/>
    <col min="11276" max="11276" width="8.140625" customWidth="1"/>
    <col min="11277" max="11277" width="7.7109375" customWidth="1"/>
    <col min="11278" max="11278" width="6.5703125" customWidth="1"/>
    <col min="11279" max="11279" width="7.85546875" customWidth="1"/>
    <col min="11280" max="11280" width="8.140625" customWidth="1"/>
    <col min="11281" max="11281" width="8.42578125" customWidth="1"/>
    <col min="11282" max="11282" width="9.5703125" customWidth="1"/>
    <col min="11516" max="11516" width="43" customWidth="1"/>
    <col min="11517" max="11517" width="21.7109375" customWidth="1"/>
    <col min="11518" max="11518" width="20.7109375" customWidth="1"/>
    <col min="11519" max="11519" width="3.5703125" customWidth="1"/>
    <col min="11520" max="11520" width="4.5703125" customWidth="1"/>
    <col min="11521" max="11521" width="4.140625" customWidth="1"/>
    <col min="11522" max="11523" width="6.28515625" customWidth="1"/>
    <col min="11524" max="11524" width="5.5703125" customWidth="1"/>
    <col min="11525" max="11525" width="7.42578125" customWidth="1"/>
    <col min="11526" max="11526" width="7.85546875" customWidth="1"/>
    <col min="11527" max="11527" width="8.140625" customWidth="1"/>
    <col min="11528" max="11528" width="10.28515625" customWidth="1"/>
    <col min="11529" max="11529" width="6.5703125" customWidth="1"/>
    <col min="11530" max="11530" width="6.85546875" customWidth="1"/>
    <col min="11531" max="11531" width="6" customWidth="1"/>
    <col min="11532" max="11532" width="8.140625" customWidth="1"/>
    <col min="11533" max="11533" width="7.7109375" customWidth="1"/>
    <col min="11534" max="11534" width="6.5703125" customWidth="1"/>
    <col min="11535" max="11535" width="7.85546875" customWidth="1"/>
    <col min="11536" max="11536" width="8.140625" customWidth="1"/>
    <col min="11537" max="11537" width="8.42578125" customWidth="1"/>
    <col min="11538" max="11538" width="9.5703125" customWidth="1"/>
    <col min="11772" max="11772" width="43" customWidth="1"/>
    <col min="11773" max="11773" width="21.7109375" customWidth="1"/>
    <col min="11774" max="11774" width="20.7109375" customWidth="1"/>
    <col min="11775" max="11775" width="3.5703125" customWidth="1"/>
    <col min="11776" max="11776" width="4.5703125" customWidth="1"/>
    <col min="11777" max="11777" width="4.140625" customWidth="1"/>
    <col min="11778" max="11779" width="6.28515625" customWidth="1"/>
    <col min="11780" max="11780" width="5.5703125" customWidth="1"/>
    <col min="11781" max="11781" width="7.42578125" customWidth="1"/>
    <col min="11782" max="11782" width="7.85546875" customWidth="1"/>
    <col min="11783" max="11783" width="8.140625" customWidth="1"/>
    <col min="11784" max="11784" width="10.28515625" customWidth="1"/>
    <col min="11785" max="11785" width="6.5703125" customWidth="1"/>
    <col min="11786" max="11786" width="6.85546875" customWidth="1"/>
    <col min="11787" max="11787" width="6" customWidth="1"/>
    <col min="11788" max="11788" width="8.140625" customWidth="1"/>
    <col min="11789" max="11789" width="7.7109375" customWidth="1"/>
    <col min="11790" max="11790" width="6.5703125" customWidth="1"/>
    <col min="11791" max="11791" width="7.85546875" customWidth="1"/>
    <col min="11792" max="11792" width="8.140625" customWidth="1"/>
    <col min="11793" max="11793" width="8.42578125" customWidth="1"/>
    <col min="11794" max="11794" width="9.5703125" customWidth="1"/>
    <col min="12028" max="12028" width="43" customWidth="1"/>
    <col min="12029" max="12029" width="21.7109375" customWidth="1"/>
    <col min="12030" max="12030" width="20.7109375" customWidth="1"/>
    <col min="12031" max="12031" width="3.5703125" customWidth="1"/>
    <col min="12032" max="12032" width="4.5703125" customWidth="1"/>
    <col min="12033" max="12033" width="4.140625" customWidth="1"/>
    <col min="12034" max="12035" width="6.28515625" customWidth="1"/>
    <col min="12036" max="12036" width="5.5703125" customWidth="1"/>
    <col min="12037" max="12037" width="7.42578125" customWidth="1"/>
    <col min="12038" max="12038" width="7.85546875" customWidth="1"/>
    <col min="12039" max="12039" width="8.140625" customWidth="1"/>
    <col min="12040" max="12040" width="10.28515625" customWidth="1"/>
    <col min="12041" max="12041" width="6.5703125" customWidth="1"/>
    <col min="12042" max="12042" width="6.85546875" customWidth="1"/>
    <col min="12043" max="12043" width="6" customWidth="1"/>
    <col min="12044" max="12044" width="8.140625" customWidth="1"/>
    <col min="12045" max="12045" width="7.7109375" customWidth="1"/>
    <col min="12046" max="12046" width="6.5703125" customWidth="1"/>
    <col min="12047" max="12047" width="7.85546875" customWidth="1"/>
    <col min="12048" max="12048" width="8.140625" customWidth="1"/>
    <col min="12049" max="12049" width="8.42578125" customWidth="1"/>
    <col min="12050" max="12050" width="9.5703125" customWidth="1"/>
    <col min="12284" max="12284" width="43" customWidth="1"/>
    <col min="12285" max="12285" width="21.7109375" customWidth="1"/>
    <col min="12286" max="12286" width="20.7109375" customWidth="1"/>
    <col min="12287" max="12287" width="3.5703125" customWidth="1"/>
    <col min="12288" max="12288" width="4.5703125" customWidth="1"/>
    <col min="12289" max="12289" width="4.140625" customWidth="1"/>
    <col min="12290" max="12291" width="6.28515625" customWidth="1"/>
    <col min="12292" max="12292" width="5.5703125" customWidth="1"/>
    <col min="12293" max="12293" width="7.42578125" customWidth="1"/>
    <col min="12294" max="12294" width="7.85546875" customWidth="1"/>
    <col min="12295" max="12295" width="8.140625" customWidth="1"/>
    <col min="12296" max="12296" width="10.28515625" customWidth="1"/>
    <col min="12297" max="12297" width="6.5703125" customWidth="1"/>
    <col min="12298" max="12298" width="6.85546875" customWidth="1"/>
    <col min="12299" max="12299" width="6" customWidth="1"/>
    <col min="12300" max="12300" width="8.140625" customWidth="1"/>
    <col min="12301" max="12301" width="7.7109375" customWidth="1"/>
    <col min="12302" max="12302" width="6.5703125" customWidth="1"/>
    <col min="12303" max="12303" width="7.85546875" customWidth="1"/>
    <col min="12304" max="12304" width="8.140625" customWidth="1"/>
    <col min="12305" max="12305" width="8.42578125" customWidth="1"/>
    <col min="12306" max="12306" width="9.5703125" customWidth="1"/>
    <col min="12540" max="12540" width="43" customWidth="1"/>
    <col min="12541" max="12541" width="21.7109375" customWidth="1"/>
    <col min="12542" max="12542" width="20.7109375" customWidth="1"/>
    <col min="12543" max="12543" width="3.5703125" customWidth="1"/>
    <col min="12544" max="12544" width="4.5703125" customWidth="1"/>
    <col min="12545" max="12545" width="4.140625" customWidth="1"/>
    <col min="12546" max="12547" width="6.28515625" customWidth="1"/>
    <col min="12548" max="12548" width="5.5703125" customWidth="1"/>
    <col min="12549" max="12549" width="7.42578125" customWidth="1"/>
    <col min="12550" max="12550" width="7.85546875" customWidth="1"/>
    <col min="12551" max="12551" width="8.140625" customWidth="1"/>
    <col min="12552" max="12552" width="10.28515625" customWidth="1"/>
    <col min="12553" max="12553" width="6.5703125" customWidth="1"/>
    <col min="12554" max="12554" width="6.85546875" customWidth="1"/>
    <col min="12555" max="12555" width="6" customWidth="1"/>
    <col min="12556" max="12556" width="8.140625" customWidth="1"/>
    <col min="12557" max="12557" width="7.7109375" customWidth="1"/>
    <col min="12558" max="12558" width="6.5703125" customWidth="1"/>
    <col min="12559" max="12559" width="7.85546875" customWidth="1"/>
    <col min="12560" max="12560" width="8.140625" customWidth="1"/>
    <col min="12561" max="12561" width="8.42578125" customWidth="1"/>
    <col min="12562" max="12562" width="9.5703125" customWidth="1"/>
    <col min="12796" max="12796" width="43" customWidth="1"/>
    <col min="12797" max="12797" width="21.7109375" customWidth="1"/>
    <col min="12798" max="12798" width="20.7109375" customWidth="1"/>
    <col min="12799" max="12799" width="3.5703125" customWidth="1"/>
    <col min="12800" max="12800" width="4.5703125" customWidth="1"/>
    <col min="12801" max="12801" width="4.140625" customWidth="1"/>
    <col min="12802" max="12803" width="6.28515625" customWidth="1"/>
    <col min="12804" max="12804" width="5.5703125" customWidth="1"/>
    <col min="12805" max="12805" width="7.42578125" customWidth="1"/>
    <col min="12806" max="12806" width="7.85546875" customWidth="1"/>
    <col min="12807" max="12807" width="8.140625" customWidth="1"/>
    <col min="12808" max="12808" width="10.28515625" customWidth="1"/>
    <col min="12809" max="12809" width="6.5703125" customWidth="1"/>
    <col min="12810" max="12810" width="6.85546875" customWidth="1"/>
    <col min="12811" max="12811" width="6" customWidth="1"/>
    <col min="12812" max="12812" width="8.140625" customWidth="1"/>
    <col min="12813" max="12813" width="7.7109375" customWidth="1"/>
    <col min="12814" max="12814" width="6.5703125" customWidth="1"/>
    <col min="12815" max="12815" width="7.85546875" customWidth="1"/>
    <col min="12816" max="12816" width="8.140625" customWidth="1"/>
    <col min="12817" max="12817" width="8.42578125" customWidth="1"/>
    <col min="12818" max="12818" width="9.5703125" customWidth="1"/>
    <col min="13052" max="13052" width="43" customWidth="1"/>
    <col min="13053" max="13053" width="21.7109375" customWidth="1"/>
    <col min="13054" max="13054" width="20.7109375" customWidth="1"/>
    <col min="13055" max="13055" width="3.5703125" customWidth="1"/>
    <col min="13056" max="13056" width="4.5703125" customWidth="1"/>
    <col min="13057" max="13057" width="4.140625" customWidth="1"/>
    <col min="13058" max="13059" width="6.28515625" customWidth="1"/>
    <col min="13060" max="13060" width="5.5703125" customWidth="1"/>
    <col min="13061" max="13061" width="7.42578125" customWidth="1"/>
    <col min="13062" max="13062" width="7.85546875" customWidth="1"/>
    <col min="13063" max="13063" width="8.140625" customWidth="1"/>
    <col min="13064" max="13064" width="10.28515625" customWidth="1"/>
    <col min="13065" max="13065" width="6.5703125" customWidth="1"/>
    <col min="13066" max="13066" width="6.85546875" customWidth="1"/>
    <col min="13067" max="13067" width="6" customWidth="1"/>
    <col min="13068" max="13068" width="8.140625" customWidth="1"/>
    <col min="13069" max="13069" width="7.7109375" customWidth="1"/>
    <col min="13070" max="13070" width="6.5703125" customWidth="1"/>
    <col min="13071" max="13071" width="7.85546875" customWidth="1"/>
    <col min="13072" max="13072" width="8.140625" customWidth="1"/>
    <col min="13073" max="13073" width="8.42578125" customWidth="1"/>
    <col min="13074" max="13074" width="9.5703125" customWidth="1"/>
    <col min="13308" max="13308" width="43" customWidth="1"/>
    <col min="13309" max="13309" width="21.7109375" customWidth="1"/>
    <col min="13310" max="13310" width="20.7109375" customWidth="1"/>
    <col min="13311" max="13311" width="3.5703125" customWidth="1"/>
    <col min="13312" max="13312" width="4.5703125" customWidth="1"/>
    <col min="13313" max="13313" width="4.140625" customWidth="1"/>
    <col min="13314" max="13315" width="6.28515625" customWidth="1"/>
    <col min="13316" max="13316" width="5.5703125" customWidth="1"/>
    <col min="13317" max="13317" width="7.42578125" customWidth="1"/>
    <col min="13318" max="13318" width="7.85546875" customWidth="1"/>
    <col min="13319" max="13319" width="8.140625" customWidth="1"/>
    <col min="13320" max="13320" width="10.28515625" customWidth="1"/>
    <col min="13321" max="13321" width="6.5703125" customWidth="1"/>
    <col min="13322" max="13322" width="6.85546875" customWidth="1"/>
    <col min="13323" max="13323" width="6" customWidth="1"/>
    <col min="13324" max="13324" width="8.140625" customWidth="1"/>
    <col min="13325" max="13325" width="7.7109375" customWidth="1"/>
    <col min="13326" max="13326" width="6.5703125" customWidth="1"/>
    <col min="13327" max="13327" width="7.85546875" customWidth="1"/>
    <col min="13328" max="13328" width="8.140625" customWidth="1"/>
    <col min="13329" max="13329" width="8.42578125" customWidth="1"/>
    <col min="13330" max="13330" width="9.5703125" customWidth="1"/>
    <col min="13564" max="13564" width="43" customWidth="1"/>
    <col min="13565" max="13565" width="21.7109375" customWidth="1"/>
    <col min="13566" max="13566" width="20.7109375" customWidth="1"/>
    <col min="13567" max="13567" width="3.5703125" customWidth="1"/>
    <col min="13568" max="13568" width="4.5703125" customWidth="1"/>
    <col min="13569" max="13569" width="4.140625" customWidth="1"/>
    <col min="13570" max="13571" width="6.28515625" customWidth="1"/>
    <col min="13572" max="13572" width="5.5703125" customWidth="1"/>
    <col min="13573" max="13573" width="7.42578125" customWidth="1"/>
    <col min="13574" max="13574" width="7.85546875" customWidth="1"/>
    <col min="13575" max="13575" width="8.140625" customWidth="1"/>
    <col min="13576" max="13576" width="10.28515625" customWidth="1"/>
    <col min="13577" max="13577" width="6.5703125" customWidth="1"/>
    <col min="13578" max="13578" width="6.85546875" customWidth="1"/>
    <col min="13579" max="13579" width="6" customWidth="1"/>
    <col min="13580" max="13580" width="8.140625" customWidth="1"/>
    <col min="13581" max="13581" width="7.7109375" customWidth="1"/>
    <col min="13582" max="13582" width="6.5703125" customWidth="1"/>
    <col min="13583" max="13583" width="7.85546875" customWidth="1"/>
    <col min="13584" max="13584" width="8.140625" customWidth="1"/>
    <col min="13585" max="13585" width="8.42578125" customWidth="1"/>
    <col min="13586" max="13586" width="9.5703125" customWidth="1"/>
    <col min="13820" max="13820" width="43" customWidth="1"/>
    <col min="13821" max="13821" width="21.7109375" customWidth="1"/>
    <col min="13822" max="13822" width="20.7109375" customWidth="1"/>
    <col min="13823" max="13823" width="3.5703125" customWidth="1"/>
    <col min="13824" max="13824" width="4.5703125" customWidth="1"/>
    <col min="13825" max="13825" width="4.140625" customWidth="1"/>
    <col min="13826" max="13827" width="6.28515625" customWidth="1"/>
    <col min="13828" max="13828" width="5.5703125" customWidth="1"/>
    <col min="13829" max="13829" width="7.42578125" customWidth="1"/>
    <col min="13830" max="13830" width="7.85546875" customWidth="1"/>
    <col min="13831" max="13831" width="8.140625" customWidth="1"/>
    <col min="13832" max="13832" width="10.28515625" customWidth="1"/>
    <col min="13833" max="13833" width="6.5703125" customWidth="1"/>
    <col min="13834" max="13834" width="6.85546875" customWidth="1"/>
    <col min="13835" max="13835" width="6" customWidth="1"/>
    <col min="13836" max="13836" width="8.140625" customWidth="1"/>
    <col min="13837" max="13837" width="7.7109375" customWidth="1"/>
    <col min="13838" max="13838" width="6.5703125" customWidth="1"/>
    <col min="13839" max="13839" width="7.85546875" customWidth="1"/>
    <col min="13840" max="13840" width="8.140625" customWidth="1"/>
    <col min="13841" max="13841" width="8.42578125" customWidth="1"/>
    <col min="13842" max="13842" width="9.5703125" customWidth="1"/>
    <col min="14076" max="14076" width="43" customWidth="1"/>
    <col min="14077" max="14077" width="21.7109375" customWidth="1"/>
    <col min="14078" max="14078" width="20.7109375" customWidth="1"/>
    <col min="14079" max="14079" width="3.5703125" customWidth="1"/>
    <col min="14080" max="14080" width="4.5703125" customWidth="1"/>
    <col min="14081" max="14081" width="4.140625" customWidth="1"/>
    <col min="14082" max="14083" width="6.28515625" customWidth="1"/>
    <col min="14084" max="14084" width="5.5703125" customWidth="1"/>
    <col min="14085" max="14085" width="7.42578125" customWidth="1"/>
    <col min="14086" max="14086" width="7.85546875" customWidth="1"/>
    <col min="14087" max="14087" width="8.140625" customWidth="1"/>
    <col min="14088" max="14088" width="10.28515625" customWidth="1"/>
    <col min="14089" max="14089" width="6.5703125" customWidth="1"/>
    <col min="14090" max="14090" width="6.85546875" customWidth="1"/>
    <col min="14091" max="14091" width="6" customWidth="1"/>
    <col min="14092" max="14092" width="8.140625" customWidth="1"/>
    <col min="14093" max="14093" width="7.7109375" customWidth="1"/>
    <col min="14094" max="14094" width="6.5703125" customWidth="1"/>
    <col min="14095" max="14095" width="7.85546875" customWidth="1"/>
    <col min="14096" max="14096" width="8.140625" customWidth="1"/>
    <col min="14097" max="14097" width="8.42578125" customWidth="1"/>
    <col min="14098" max="14098" width="9.5703125" customWidth="1"/>
    <col min="14332" max="14332" width="43" customWidth="1"/>
    <col min="14333" max="14333" width="21.7109375" customWidth="1"/>
    <col min="14334" max="14334" width="20.7109375" customWidth="1"/>
    <col min="14335" max="14335" width="3.5703125" customWidth="1"/>
    <col min="14336" max="14336" width="4.5703125" customWidth="1"/>
    <col min="14337" max="14337" width="4.140625" customWidth="1"/>
    <col min="14338" max="14339" width="6.28515625" customWidth="1"/>
    <col min="14340" max="14340" width="5.5703125" customWidth="1"/>
    <col min="14341" max="14341" width="7.42578125" customWidth="1"/>
    <col min="14342" max="14342" width="7.85546875" customWidth="1"/>
    <col min="14343" max="14343" width="8.140625" customWidth="1"/>
    <col min="14344" max="14344" width="10.28515625" customWidth="1"/>
    <col min="14345" max="14345" width="6.5703125" customWidth="1"/>
    <col min="14346" max="14346" width="6.85546875" customWidth="1"/>
    <col min="14347" max="14347" width="6" customWidth="1"/>
    <col min="14348" max="14348" width="8.140625" customWidth="1"/>
    <col min="14349" max="14349" width="7.7109375" customWidth="1"/>
    <col min="14350" max="14350" width="6.5703125" customWidth="1"/>
    <col min="14351" max="14351" width="7.85546875" customWidth="1"/>
    <col min="14352" max="14352" width="8.140625" customWidth="1"/>
    <col min="14353" max="14353" width="8.42578125" customWidth="1"/>
    <col min="14354" max="14354" width="9.5703125" customWidth="1"/>
    <col min="14588" max="14588" width="43" customWidth="1"/>
    <col min="14589" max="14589" width="21.7109375" customWidth="1"/>
    <col min="14590" max="14590" width="20.7109375" customWidth="1"/>
    <col min="14591" max="14591" width="3.5703125" customWidth="1"/>
    <col min="14592" max="14592" width="4.5703125" customWidth="1"/>
    <col min="14593" max="14593" width="4.140625" customWidth="1"/>
    <col min="14594" max="14595" width="6.28515625" customWidth="1"/>
    <col min="14596" max="14596" width="5.5703125" customWidth="1"/>
    <col min="14597" max="14597" width="7.42578125" customWidth="1"/>
    <col min="14598" max="14598" width="7.85546875" customWidth="1"/>
    <col min="14599" max="14599" width="8.140625" customWidth="1"/>
    <col min="14600" max="14600" width="10.28515625" customWidth="1"/>
    <col min="14601" max="14601" width="6.5703125" customWidth="1"/>
    <col min="14602" max="14602" width="6.85546875" customWidth="1"/>
    <col min="14603" max="14603" width="6" customWidth="1"/>
    <col min="14604" max="14604" width="8.140625" customWidth="1"/>
    <col min="14605" max="14605" width="7.7109375" customWidth="1"/>
    <col min="14606" max="14606" width="6.5703125" customWidth="1"/>
    <col min="14607" max="14607" width="7.85546875" customWidth="1"/>
    <col min="14608" max="14608" width="8.140625" customWidth="1"/>
    <col min="14609" max="14609" width="8.42578125" customWidth="1"/>
    <col min="14610" max="14610" width="9.5703125" customWidth="1"/>
    <col min="14844" max="14844" width="43" customWidth="1"/>
    <col min="14845" max="14845" width="21.7109375" customWidth="1"/>
    <col min="14846" max="14846" width="20.7109375" customWidth="1"/>
    <col min="14847" max="14847" width="3.5703125" customWidth="1"/>
    <col min="14848" max="14848" width="4.5703125" customWidth="1"/>
    <col min="14849" max="14849" width="4.140625" customWidth="1"/>
    <col min="14850" max="14851" width="6.28515625" customWidth="1"/>
    <col min="14852" max="14852" width="5.5703125" customWidth="1"/>
    <col min="14853" max="14853" width="7.42578125" customWidth="1"/>
    <col min="14854" max="14854" width="7.85546875" customWidth="1"/>
    <col min="14855" max="14855" width="8.140625" customWidth="1"/>
    <col min="14856" max="14856" width="10.28515625" customWidth="1"/>
    <col min="14857" max="14857" width="6.5703125" customWidth="1"/>
    <col min="14858" max="14858" width="6.85546875" customWidth="1"/>
    <col min="14859" max="14859" width="6" customWidth="1"/>
    <col min="14860" max="14860" width="8.140625" customWidth="1"/>
    <col min="14861" max="14861" width="7.7109375" customWidth="1"/>
    <col min="14862" max="14862" width="6.5703125" customWidth="1"/>
    <col min="14863" max="14863" width="7.85546875" customWidth="1"/>
    <col min="14864" max="14864" width="8.140625" customWidth="1"/>
    <col min="14865" max="14865" width="8.42578125" customWidth="1"/>
    <col min="14866" max="14866" width="9.5703125" customWidth="1"/>
    <col min="15100" max="15100" width="43" customWidth="1"/>
    <col min="15101" max="15101" width="21.7109375" customWidth="1"/>
    <col min="15102" max="15102" width="20.7109375" customWidth="1"/>
    <col min="15103" max="15103" width="3.5703125" customWidth="1"/>
    <col min="15104" max="15104" width="4.5703125" customWidth="1"/>
    <col min="15105" max="15105" width="4.140625" customWidth="1"/>
    <col min="15106" max="15107" width="6.28515625" customWidth="1"/>
    <col min="15108" max="15108" width="5.5703125" customWidth="1"/>
    <col min="15109" max="15109" width="7.42578125" customWidth="1"/>
    <col min="15110" max="15110" width="7.85546875" customWidth="1"/>
    <col min="15111" max="15111" width="8.140625" customWidth="1"/>
    <col min="15112" max="15112" width="10.28515625" customWidth="1"/>
    <col min="15113" max="15113" width="6.5703125" customWidth="1"/>
    <col min="15114" max="15114" width="6.85546875" customWidth="1"/>
    <col min="15115" max="15115" width="6" customWidth="1"/>
    <col min="15116" max="15116" width="8.140625" customWidth="1"/>
    <col min="15117" max="15117" width="7.7109375" customWidth="1"/>
    <col min="15118" max="15118" width="6.5703125" customWidth="1"/>
    <col min="15119" max="15119" width="7.85546875" customWidth="1"/>
    <col min="15120" max="15120" width="8.140625" customWidth="1"/>
    <col min="15121" max="15121" width="8.42578125" customWidth="1"/>
    <col min="15122" max="15122" width="9.5703125" customWidth="1"/>
    <col min="15356" max="15356" width="43" customWidth="1"/>
    <col min="15357" max="15357" width="21.7109375" customWidth="1"/>
    <col min="15358" max="15358" width="20.7109375" customWidth="1"/>
    <col min="15359" max="15359" width="3.5703125" customWidth="1"/>
    <col min="15360" max="15360" width="4.5703125" customWidth="1"/>
    <col min="15361" max="15361" width="4.140625" customWidth="1"/>
    <col min="15362" max="15363" width="6.28515625" customWidth="1"/>
    <col min="15364" max="15364" width="5.5703125" customWidth="1"/>
    <col min="15365" max="15365" width="7.42578125" customWidth="1"/>
    <col min="15366" max="15366" width="7.85546875" customWidth="1"/>
    <col min="15367" max="15367" width="8.140625" customWidth="1"/>
    <col min="15368" max="15368" width="10.28515625" customWidth="1"/>
    <col min="15369" max="15369" width="6.5703125" customWidth="1"/>
    <col min="15370" max="15370" width="6.85546875" customWidth="1"/>
    <col min="15371" max="15371" width="6" customWidth="1"/>
    <col min="15372" max="15372" width="8.140625" customWidth="1"/>
    <col min="15373" max="15373" width="7.7109375" customWidth="1"/>
    <col min="15374" max="15374" width="6.5703125" customWidth="1"/>
    <col min="15375" max="15375" width="7.85546875" customWidth="1"/>
    <col min="15376" max="15376" width="8.140625" customWidth="1"/>
    <col min="15377" max="15377" width="8.42578125" customWidth="1"/>
    <col min="15378" max="15378" width="9.5703125" customWidth="1"/>
    <col min="15612" max="15612" width="43" customWidth="1"/>
    <col min="15613" max="15613" width="21.7109375" customWidth="1"/>
    <col min="15614" max="15614" width="20.7109375" customWidth="1"/>
    <col min="15615" max="15615" width="3.5703125" customWidth="1"/>
    <col min="15616" max="15616" width="4.5703125" customWidth="1"/>
    <col min="15617" max="15617" width="4.140625" customWidth="1"/>
    <col min="15618" max="15619" width="6.28515625" customWidth="1"/>
    <col min="15620" max="15620" width="5.5703125" customWidth="1"/>
    <col min="15621" max="15621" width="7.42578125" customWidth="1"/>
    <col min="15622" max="15622" width="7.85546875" customWidth="1"/>
    <col min="15623" max="15623" width="8.140625" customWidth="1"/>
    <col min="15624" max="15624" width="10.28515625" customWidth="1"/>
    <col min="15625" max="15625" width="6.5703125" customWidth="1"/>
    <col min="15626" max="15626" width="6.85546875" customWidth="1"/>
    <col min="15627" max="15627" width="6" customWidth="1"/>
    <col min="15628" max="15628" width="8.140625" customWidth="1"/>
    <col min="15629" max="15629" width="7.7109375" customWidth="1"/>
    <col min="15630" max="15630" width="6.5703125" customWidth="1"/>
    <col min="15631" max="15631" width="7.85546875" customWidth="1"/>
    <col min="15632" max="15632" width="8.140625" customWidth="1"/>
    <col min="15633" max="15633" width="8.42578125" customWidth="1"/>
    <col min="15634" max="15634" width="9.5703125" customWidth="1"/>
    <col min="15868" max="15868" width="43" customWidth="1"/>
    <col min="15869" max="15869" width="21.7109375" customWidth="1"/>
    <col min="15870" max="15870" width="20.7109375" customWidth="1"/>
    <col min="15871" max="15871" width="3.5703125" customWidth="1"/>
    <col min="15872" max="15872" width="4.5703125" customWidth="1"/>
    <col min="15873" max="15873" width="4.140625" customWidth="1"/>
    <col min="15874" max="15875" width="6.28515625" customWidth="1"/>
    <col min="15876" max="15876" width="5.5703125" customWidth="1"/>
    <col min="15877" max="15877" width="7.42578125" customWidth="1"/>
    <col min="15878" max="15878" width="7.85546875" customWidth="1"/>
    <col min="15879" max="15879" width="8.140625" customWidth="1"/>
    <col min="15880" max="15880" width="10.28515625" customWidth="1"/>
    <col min="15881" max="15881" width="6.5703125" customWidth="1"/>
    <col min="15882" max="15882" width="6.85546875" customWidth="1"/>
    <col min="15883" max="15883" width="6" customWidth="1"/>
    <col min="15884" max="15884" width="8.140625" customWidth="1"/>
    <col min="15885" max="15885" width="7.7109375" customWidth="1"/>
    <col min="15886" max="15886" width="6.5703125" customWidth="1"/>
    <col min="15887" max="15887" width="7.85546875" customWidth="1"/>
    <col min="15888" max="15888" width="8.140625" customWidth="1"/>
    <col min="15889" max="15889" width="8.42578125" customWidth="1"/>
    <col min="15890" max="15890" width="9.5703125" customWidth="1"/>
    <col min="16124" max="16124" width="43" customWidth="1"/>
    <col min="16125" max="16125" width="21.7109375" customWidth="1"/>
    <col min="16126" max="16126" width="20.7109375" customWidth="1"/>
    <col min="16127" max="16127" width="3.5703125" customWidth="1"/>
    <col min="16128" max="16128" width="4.5703125" customWidth="1"/>
    <col min="16129" max="16129" width="4.140625" customWidth="1"/>
    <col min="16130" max="16131" width="6.28515625" customWidth="1"/>
    <col min="16132" max="16132" width="5.5703125" customWidth="1"/>
    <col min="16133" max="16133" width="7.42578125" customWidth="1"/>
    <col min="16134" max="16134" width="7.85546875" customWidth="1"/>
    <col min="16135" max="16135" width="8.140625" customWidth="1"/>
    <col min="16136" max="16136" width="10.28515625" customWidth="1"/>
    <col min="16137" max="16137" width="6.5703125" customWidth="1"/>
    <col min="16138" max="16138" width="6.85546875" customWidth="1"/>
    <col min="16139" max="16139" width="6" customWidth="1"/>
    <col min="16140" max="16140" width="8.140625" customWidth="1"/>
    <col min="16141" max="16141" width="7.7109375" customWidth="1"/>
    <col min="16142" max="16142" width="6.5703125" customWidth="1"/>
    <col min="16143" max="16143" width="7.85546875" customWidth="1"/>
    <col min="16144" max="16144" width="8.140625" customWidth="1"/>
    <col min="16145" max="16145" width="8.42578125" customWidth="1"/>
    <col min="16146" max="16146" width="9.5703125" customWidth="1"/>
  </cols>
  <sheetData>
    <row r="2" spans="1:19" ht="33">
      <c r="A2" s="837" t="s">
        <v>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</row>
    <row r="3" spans="1:19" ht="20.25">
      <c r="A3" s="844" t="s">
        <v>141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</row>
    <row r="4" spans="1:19" ht="17.25" customHeight="1">
      <c r="A4" s="845" t="s">
        <v>30</v>
      </c>
      <c r="B4" s="845"/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</row>
    <row r="5" spans="1:19" s="338" customFormat="1" ht="18.75">
      <c r="A5" s="846" t="s">
        <v>1640</v>
      </c>
      <c r="B5" s="846"/>
      <c r="C5" s="846"/>
      <c r="D5" s="604"/>
      <c r="E5" s="604"/>
      <c r="F5" s="604"/>
      <c r="G5" s="604"/>
      <c r="H5" s="604"/>
      <c r="I5" s="604"/>
      <c r="J5" s="604"/>
      <c r="K5" s="604"/>
    </row>
    <row r="6" spans="1:19" ht="15.75">
      <c r="A6" s="608" t="s">
        <v>1641</v>
      </c>
      <c r="B6" s="608"/>
      <c r="C6" s="608"/>
      <c r="D6" s="606"/>
      <c r="E6" s="606"/>
      <c r="F6" s="606"/>
      <c r="G6" s="606"/>
      <c r="H6" s="607"/>
      <c r="I6" s="607"/>
      <c r="J6" s="607"/>
      <c r="K6" s="607"/>
    </row>
    <row r="7" spans="1:19" ht="15.75">
      <c r="A7" s="608" t="s">
        <v>185</v>
      </c>
      <c r="B7" s="608"/>
      <c r="C7" s="609"/>
      <c r="D7" s="606"/>
      <c r="E7" s="606"/>
      <c r="F7" s="606"/>
      <c r="G7" s="606"/>
      <c r="H7" s="606"/>
      <c r="I7" s="606"/>
      <c r="J7" s="606"/>
      <c r="K7" s="606"/>
    </row>
    <row r="8" spans="1:19" ht="31.5" customHeight="1">
      <c r="A8" s="605" t="s">
        <v>184</v>
      </c>
      <c r="B8" s="605"/>
      <c r="C8" s="612"/>
      <c r="D8" s="610"/>
      <c r="E8" s="610"/>
      <c r="F8" s="610"/>
      <c r="G8" s="610"/>
      <c r="H8" s="610"/>
      <c r="I8" s="610"/>
      <c r="J8" s="610"/>
      <c r="K8" s="610"/>
    </row>
    <row r="9" spans="1:19" ht="33" customHeight="1">
      <c r="A9" s="835" t="s">
        <v>1125</v>
      </c>
      <c r="B9" s="835" t="s">
        <v>1333</v>
      </c>
      <c r="C9" s="835" t="s">
        <v>790</v>
      </c>
      <c r="D9" s="859" t="s">
        <v>791</v>
      </c>
      <c r="E9" s="860"/>
      <c r="F9" s="861"/>
      <c r="G9" s="859" t="s">
        <v>6</v>
      </c>
      <c r="H9" s="860"/>
      <c r="I9" s="861"/>
      <c r="J9" s="859" t="s">
        <v>7</v>
      </c>
      <c r="K9" s="860"/>
      <c r="L9" s="861"/>
      <c r="M9" s="859" t="s">
        <v>8</v>
      </c>
      <c r="N9" s="860"/>
      <c r="O9" s="861"/>
      <c r="P9" s="862" t="s">
        <v>792</v>
      </c>
      <c r="Q9" s="863"/>
      <c r="R9" s="864"/>
      <c r="S9" s="865" t="s">
        <v>1334</v>
      </c>
    </row>
    <row r="10" spans="1:19">
      <c r="A10" s="836"/>
      <c r="B10" s="836"/>
      <c r="C10" s="836"/>
      <c r="D10" s="481" t="s">
        <v>11</v>
      </c>
      <c r="E10" s="481" t="s">
        <v>12</v>
      </c>
      <c r="F10" s="481" t="s">
        <v>13</v>
      </c>
      <c r="G10" s="481" t="s">
        <v>14</v>
      </c>
      <c r="H10" s="481" t="s">
        <v>15</v>
      </c>
      <c r="I10" s="481" t="s">
        <v>16</v>
      </c>
      <c r="J10" s="481" t="s">
        <v>17</v>
      </c>
      <c r="K10" s="481" t="s">
        <v>18</v>
      </c>
      <c r="L10" s="481" t="s">
        <v>19</v>
      </c>
      <c r="M10" s="481" t="s">
        <v>20</v>
      </c>
      <c r="N10" s="481" t="s">
        <v>21</v>
      </c>
      <c r="O10" s="481" t="s">
        <v>22</v>
      </c>
      <c r="P10" s="481" t="s">
        <v>23</v>
      </c>
      <c r="Q10" s="481" t="s">
        <v>793</v>
      </c>
      <c r="R10" s="481" t="s">
        <v>25</v>
      </c>
      <c r="S10" s="866"/>
    </row>
    <row r="11" spans="1:19" s="339" customFormat="1" ht="75">
      <c r="A11" s="218" t="s">
        <v>1668</v>
      </c>
      <c r="B11" s="218" t="s">
        <v>1669</v>
      </c>
      <c r="C11" s="218" t="s">
        <v>1642</v>
      </c>
      <c r="D11" s="218"/>
      <c r="E11" s="218"/>
      <c r="F11" s="218"/>
      <c r="G11" s="218"/>
      <c r="H11" s="218"/>
      <c r="I11" s="218"/>
      <c r="J11" s="218">
        <f>SUM(J12:J31)</f>
        <v>2</v>
      </c>
      <c r="K11" s="218">
        <f>SUM(K12:K31)</f>
        <v>0</v>
      </c>
      <c r="L11" s="218">
        <f>K11/J11*100</f>
        <v>0</v>
      </c>
      <c r="M11" s="218"/>
      <c r="N11" s="218"/>
      <c r="O11" s="218"/>
      <c r="P11" s="218"/>
      <c r="Q11" s="218"/>
      <c r="R11" s="218"/>
      <c r="S11" s="218"/>
    </row>
    <row r="12" spans="1:19" s="339" customFormat="1" ht="66" customHeight="1">
      <c r="A12" s="482" t="s">
        <v>1670</v>
      </c>
      <c r="B12" s="181" t="s">
        <v>1643</v>
      </c>
      <c r="C12" s="181" t="s">
        <v>1644</v>
      </c>
      <c r="D12" s="483"/>
      <c r="E12" s="93"/>
      <c r="F12" s="484">
        <v>1</v>
      </c>
      <c r="G12" s="93"/>
      <c r="H12" s="93"/>
      <c r="I12" s="93"/>
      <c r="J12" s="93"/>
      <c r="K12" s="93"/>
      <c r="L12" s="93"/>
      <c r="M12" s="93"/>
      <c r="N12" s="485"/>
      <c r="O12" s="485"/>
      <c r="P12" s="81"/>
      <c r="Q12" s="93"/>
      <c r="R12" s="93"/>
      <c r="S12" s="93"/>
    </row>
    <row r="13" spans="1:19" s="339" customFormat="1" ht="105" customHeight="1">
      <c r="A13" s="428" t="s">
        <v>1671</v>
      </c>
      <c r="B13" s="181" t="s">
        <v>1645</v>
      </c>
      <c r="C13" s="181" t="s">
        <v>1646</v>
      </c>
      <c r="D13" s="483"/>
      <c r="E13" s="484">
        <v>3</v>
      </c>
      <c r="F13" s="484">
        <v>5</v>
      </c>
      <c r="G13" s="93"/>
      <c r="H13" s="93"/>
      <c r="I13" s="93"/>
      <c r="J13" s="486"/>
      <c r="K13" s="239"/>
      <c r="L13" s="487"/>
      <c r="M13" s="239"/>
      <c r="N13" s="485"/>
      <c r="O13" s="485"/>
      <c r="P13" s="81"/>
      <c r="Q13" s="93"/>
      <c r="R13" s="93"/>
      <c r="S13" s="93"/>
    </row>
    <row r="14" spans="1:19" s="339" customFormat="1" ht="69">
      <c r="A14" s="99" t="s">
        <v>1683</v>
      </c>
      <c r="B14" s="181" t="s">
        <v>1647</v>
      </c>
      <c r="C14" s="181" t="s">
        <v>1648</v>
      </c>
      <c r="D14" s="483"/>
      <c r="E14" s="93"/>
      <c r="F14" s="484">
        <v>26</v>
      </c>
      <c r="G14" s="93"/>
      <c r="H14" s="93"/>
      <c r="I14" s="93"/>
      <c r="J14" s="486"/>
      <c r="K14" s="239"/>
      <c r="L14" s="487"/>
      <c r="M14" s="239"/>
      <c r="N14" s="485"/>
      <c r="O14" s="485"/>
      <c r="P14" s="81"/>
      <c r="Q14" s="93"/>
      <c r="R14" s="93"/>
      <c r="S14" s="93"/>
    </row>
    <row r="15" spans="1:19" s="339" customFormat="1" ht="53.25" customHeight="1">
      <c r="A15" s="482" t="s">
        <v>1672</v>
      </c>
      <c r="B15" s="181" t="s">
        <v>1191</v>
      </c>
      <c r="C15" s="181" t="s">
        <v>1649</v>
      </c>
      <c r="D15" s="81"/>
      <c r="E15" s="485"/>
      <c r="F15" s="81"/>
      <c r="G15" s="93"/>
      <c r="H15" s="93"/>
      <c r="I15" s="93"/>
      <c r="J15" s="486"/>
      <c r="K15" s="239"/>
      <c r="L15" s="487"/>
      <c r="M15" s="239"/>
      <c r="N15" s="485"/>
      <c r="O15" s="485"/>
      <c r="P15" s="81"/>
      <c r="Q15" s="93"/>
      <c r="R15" s="93"/>
      <c r="S15" s="93"/>
    </row>
    <row r="16" spans="1:19" s="339" customFormat="1" ht="51.75" customHeight="1">
      <c r="A16" s="99" t="s">
        <v>1684</v>
      </c>
      <c r="B16" s="181" t="s">
        <v>409</v>
      </c>
      <c r="C16" s="181" t="s">
        <v>1649</v>
      </c>
      <c r="D16" s="488"/>
      <c r="E16" s="483"/>
      <c r="F16" s="489">
        <v>22</v>
      </c>
      <c r="G16" s="93"/>
      <c r="H16" s="93"/>
      <c r="I16" s="93"/>
      <c r="J16" s="486"/>
      <c r="K16" s="239"/>
      <c r="L16" s="487"/>
      <c r="M16" s="490"/>
      <c r="N16" s="485"/>
      <c r="O16" s="485"/>
      <c r="P16" s="483"/>
      <c r="Q16" s="93"/>
      <c r="R16" s="93"/>
      <c r="S16" s="93"/>
    </row>
    <row r="17" spans="1:19" s="339" customFormat="1" ht="51.75" customHeight="1">
      <c r="A17" s="99" t="s">
        <v>1685</v>
      </c>
      <c r="B17" s="181" t="s">
        <v>409</v>
      </c>
      <c r="C17" s="181" t="s">
        <v>1649</v>
      </c>
      <c r="D17" s="489">
        <v>22</v>
      </c>
      <c r="E17" s="491"/>
      <c r="F17" s="81"/>
      <c r="G17" s="93"/>
      <c r="H17" s="93"/>
      <c r="I17" s="93"/>
      <c r="J17" s="486"/>
      <c r="K17" s="239"/>
      <c r="L17" s="93"/>
      <c r="M17" s="93"/>
      <c r="N17" s="483"/>
      <c r="O17" s="485"/>
      <c r="P17" s="81"/>
      <c r="Q17" s="93"/>
      <c r="R17" s="93"/>
      <c r="S17" s="93"/>
    </row>
    <row r="18" spans="1:19" s="339" customFormat="1" ht="49.5" customHeight="1">
      <c r="A18" s="99" t="s">
        <v>1673</v>
      </c>
      <c r="B18" s="181" t="s">
        <v>409</v>
      </c>
      <c r="C18" s="181" t="s">
        <v>1649</v>
      </c>
      <c r="D18" s="81"/>
      <c r="E18" s="485"/>
      <c r="F18" s="81"/>
      <c r="G18" s="93"/>
      <c r="H18" s="221">
        <v>22</v>
      </c>
      <c r="I18" s="93"/>
      <c r="J18" s="486"/>
      <c r="K18" s="239"/>
      <c r="L18" s="93"/>
      <c r="M18" s="93"/>
      <c r="N18" s="485"/>
      <c r="O18" s="483"/>
      <c r="P18" s="488"/>
      <c r="Q18" s="93"/>
      <c r="R18" s="93"/>
      <c r="S18" s="93"/>
    </row>
    <row r="19" spans="1:19" s="339" customFormat="1" ht="50.25" customHeight="1">
      <c r="A19" s="99" t="s">
        <v>1686</v>
      </c>
      <c r="B19" s="181" t="s">
        <v>409</v>
      </c>
      <c r="C19" s="181" t="s">
        <v>1649</v>
      </c>
      <c r="D19" s="81"/>
      <c r="E19" s="485"/>
      <c r="F19" s="81"/>
      <c r="G19" s="489">
        <v>22</v>
      </c>
      <c r="H19" s="492"/>
      <c r="I19" s="61"/>
      <c r="J19" s="486"/>
      <c r="K19" s="239"/>
      <c r="L19" s="487"/>
      <c r="M19" s="493"/>
      <c r="N19" s="485"/>
      <c r="O19" s="485"/>
      <c r="P19" s="81"/>
      <c r="Q19" s="61"/>
      <c r="R19" s="486"/>
      <c r="S19" s="61"/>
    </row>
    <row r="20" spans="1:19" s="339" customFormat="1" ht="34.5">
      <c r="A20" s="482" t="s">
        <v>1674</v>
      </c>
      <c r="B20" s="494" t="s">
        <v>1650</v>
      </c>
      <c r="C20" s="181" t="s">
        <v>1651</v>
      </c>
      <c r="D20" s="495"/>
      <c r="E20" s="485"/>
      <c r="F20" s="496"/>
      <c r="G20" s="492"/>
      <c r="H20" s="492"/>
      <c r="I20" s="61"/>
      <c r="J20" s="486"/>
      <c r="K20" s="239"/>
      <c r="L20" s="487"/>
      <c r="M20" s="493"/>
      <c r="N20" s="485"/>
      <c r="O20" s="485"/>
      <c r="P20" s="81"/>
      <c r="Q20" s="492"/>
      <c r="R20" s="492"/>
      <c r="S20" s="61"/>
    </row>
    <row r="21" spans="1:19" s="339" customFormat="1" ht="51.75">
      <c r="A21" s="482" t="s">
        <v>1693</v>
      </c>
      <c r="B21" s="181" t="s">
        <v>1652</v>
      </c>
      <c r="C21" s="181" t="s">
        <v>389</v>
      </c>
      <c r="D21" s="492"/>
      <c r="E21" s="492"/>
      <c r="F21" s="489">
        <v>1</v>
      </c>
      <c r="G21" s="492"/>
      <c r="H21" s="492"/>
      <c r="I21" s="61"/>
      <c r="J21" s="486"/>
      <c r="K21" s="239"/>
      <c r="L21" s="487"/>
      <c r="M21" s="493"/>
      <c r="N21" s="485"/>
      <c r="O21" s="485"/>
      <c r="P21" s="81"/>
      <c r="Q21" s="492"/>
      <c r="R21" s="492"/>
      <c r="S21" s="61"/>
    </row>
    <row r="22" spans="1:19" ht="51.75">
      <c r="A22" s="482" t="s">
        <v>1675</v>
      </c>
      <c r="B22" s="181" t="s">
        <v>1653</v>
      </c>
      <c r="C22" s="181" t="s">
        <v>1654</v>
      </c>
      <c r="D22" s="81"/>
      <c r="E22" s="483"/>
      <c r="F22" s="81"/>
      <c r="G22" s="492"/>
      <c r="H22" s="492"/>
      <c r="I22" s="492"/>
      <c r="J22" s="486"/>
      <c r="K22" s="239"/>
      <c r="L22" s="492"/>
      <c r="M22" s="492"/>
      <c r="N22" s="485"/>
      <c r="O22" s="485"/>
      <c r="P22" s="92"/>
      <c r="Q22" s="492"/>
      <c r="R22" s="492"/>
      <c r="S22" s="492"/>
    </row>
    <row r="23" spans="1:19" ht="51.75">
      <c r="A23" s="99" t="s">
        <v>1676</v>
      </c>
      <c r="B23" s="181" t="s">
        <v>1687</v>
      </c>
      <c r="C23" s="181" t="s">
        <v>1688</v>
      </c>
      <c r="D23" s="81"/>
      <c r="E23" s="489">
        <v>1</v>
      </c>
      <c r="F23" s="81"/>
      <c r="G23" s="81"/>
      <c r="H23" s="81"/>
      <c r="I23" s="81"/>
      <c r="J23" s="486"/>
      <c r="K23" s="239"/>
      <c r="L23" s="487"/>
      <c r="M23" s="92"/>
      <c r="N23" s="485"/>
      <c r="O23" s="485"/>
      <c r="P23" s="92"/>
      <c r="Q23" s="81"/>
      <c r="R23" s="81"/>
      <c r="S23" s="81"/>
    </row>
    <row r="24" spans="1:19" ht="34.5">
      <c r="A24" s="99" t="s">
        <v>1689</v>
      </c>
      <c r="B24" s="181" t="s">
        <v>1690</v>
      </c>
      <c r="C24" s="181" t="s">
        <v>1655</v>
      </c>
      <c r="D24" s="81"/>
      <c r="E24" s="489">
        <v>1</v>
      </c>
      <c r="F24" s="81"/>
      <c r="G24" s="497"/>
      <c r="H24" s="497"/>
      <c r="I24" s="497"/>
      <c r="J24" s="486"/>
      <c r="K24" s="239"/>
      <c r="L24" s="487"/>
      <c r="M24" s="92"/>
      <c r="N24" s="485"/>
      <c r="O24" s="485"/>
      <c r="P24" s="92"/>
      <c r="Q24" s="497"/>
      <c r="R24" s="497"/>
      <c r="S24" s="497"/>
    </row>
    <row r="25" spans="1:19" ht="69">
      <c r="A25" s="99" t="s">
        <v>1677</v>
      </c>
      <c r="B25" s="181" t="s">
        <v>1656</v>
      </c>
      <c r="C25" s="181" t="s">
        <v>1655</v>
      </c>
      <c r="D25" s="81"/>
      <c r="E25" s="483"/>
      <c r="F25" s="489">
        <v>1</v>
      </c>
      <c r="G25" s="497"/>
      <c r="H25" s="497"/>
      <c r="I25" s="497"/>
      <c r="J25" s="486"/>
      <c r="K25" s="239"/>
      <c r="L25" s="487"/>
      <c r="M25" s="92"/>
      <c r="N25" s="498"/>
      <c r="O25" s="498"/>
      <c r="P25" s="92"/>
      <c r="Q25" s="497"/>
      <c r="R25" s="497"/>
      <c r="S25" s="497"/>
    </row>
    <row r="26" spans="1:19" ht="53.25" customHeight="1">
      <c r="A26" s="99" t="s">
        <v>1678</v>
      </c>
      <c r="B26" s="181" t="s">
        <v>1691</v>
      </c>
      <c r="C26" s="181" t="s">
        <v>1657</v>
      </c>
      <c r="D26" s="81"/>
      <c r="E26" s="483"/>
      <c r="F26" s="489"/>
      <c r="G26" s="81"/>
      <c r="H26" s="81"/>
      <c r="I26" s="81"/>
      <c r="J26" s="486"/>
      <c r="K26" s="239"/>
      <c r="L26" s="487"/>
      <c r="M26" s="92"/>
      <c r="N26" s="485"/>
      <c r="O26" s="485"/>
      <c r="P26" s="92"/>
      <c r="Q26" s="81"/>
      <c r="R26" s="81"/>
      <c r="S26" s="81"/>
    </row>
    <row r="27" spans="1:19" ht="42.75" customHeight="1">
      <c r="A27" s="99" t="s">
        <v>1679</v>
      </c>
      <c r="B27" s="181" t="s">
        <v>1658</v>
      </c>
      <c r="C27" s="92" t="s">
        <v>1655</v>
      </c>
      <c r="D27" s="81"/>
      <c r="E27" s="485"/>
      <c r="F27" s="81"/>
      <c r="G27" s="81"/>
      <c r="H27" s="81"/>
      <c r="I27" s="81"/>
      <c r="J27" s="486"/>
      <c r="K27" s="239"/>
      <c r="L27" s="487"/>
      <c r="M27" s="92"/>
      <c r="N27" s="489">
        <v>1</v>
      </c>
      <c r="O27" s="485"/>
      <c r="P27" s="81"/>
      <c r="Q27" s="81"/>
      <c r="R27" s="81"/>
      <c r="S27" s="81"/>
    </row>
    <row r="28" spans="1:19" ht="51.75">
      <c r="A28" s="482" t="s">
        <v>1680</v>
      </c>
      <c r="B28" s="499" t="s">
        <v>1659</v>
      </c>
      <c r="C28" s="500" t="s">
        <v>1660</v>
      </c>
      <c r="D28" s="483"/>
      <c r="E28" s="485"/>
      <c r="F28" s="81"/>
      <c r="G28" s="61"/>
      <c r="H28" s="61"/>
      <c r="I28" s="61"/>
      <c r="J28" s="486"/>
      <c r="K28" s="239"/>
      <c r="L28" s="487"/>
      <c r="M28" s="92"/>
      <c r="N28" s="485"/>
      <c r="O28" s="485"/>
      <c r="P28" s="92"/>
      <c r="Q28" s="61"/>
      <c r="R28" s="61"/>
      <c r="S28" s="61"/>
    </row>
    <row r="29" spans="1:19" ht="69">
      <c r="A29" s="500" t="s">
        <v>1692</v>
      </c>
      <c r="B29" s="181" t="s">
        <v>1661</v>
      </c>
      <c r="C29" s="181" t="s">
        <v>1662</v>
      </c>
      <c r="D29" s="489">
        <v>1</v>
      </c>
      <c r="E29" s="485"/>
      <c r="F29" s="81"/>
      <c r="G29" s="305"/>
      <c r="H29" s="305"/>
      <c r="I29" s="305"/>
      <c r="J29" s="486">
        <f t="shared" ref="J29:J30" si="0">D29+E29+F29</f>
        <v>1</v>
      </c>
      <c r="K29" s="239">
        <f t="shared" ref="K29:K30" si="1">G29+H29+I29</f>
        <v>0</v>
      </c>
      <c r="L29" s="487"/>
      <c r="M29" s="92"/>
      <c r="N29" s="485"/>
      <c r="O29" s="485"/>
      <c r="P29" s="92"/>
      <c r="Q29" s="305"/>
      <c r="R29" s="305"/>
      <c r="S29" s="305"/>
    </row>
    <row r="30" spans="1:19" ht="69">
      <c r="A30" s="500" t="s">
        <v>1681</v>
      </c>
      <c r="B30" s="181" t="s">
        <v>1663</v>
      </c>
      <c r="C30" s="181" t="s">
        <v>1664</v>
      </c>
      <c r="D30" s="489">
        <v>1</v>
      </c>
      <c r="E30" s="485"/>
      <c r="F30" s="81"/>
      <c r="G30" s="488"/>
      <c r="H30" s="488"/>
      <c r="I30" s="488"/>
      <c r="J30" s="486">
        <f t="shared" si="0"/>
        <v>1</v>
      </c>
      <c r="K30" s="239">
        <f t="shared" si="1"/>
        <v>0</v>
      </c>
      <c r="L30" s="488"/>
      <c r="M30" s="488"/>
      <c r="N30" s="485"/>
      <c r="O30" s="485"/>
      <c r="P30" s="92"/>
      <c r="Q30" s="488"/>
      <c r="R30" s="488"/>
      <c r="S30" s="488"/>
    </row>
    <row r="31" spans="1:19" ht="69">
      <c r="A31" s="482" t="s">
        <v>1682</v>
      </c>
      <c r="B31" s="181" t="s">
        <v>1665</v>
      </c>
      <c r="C31" s="501"/>
      <c r="D31" s="483"/>
      <c r="E31" s="498"/>
      <c r="F31" s="488"/>
      <c r="G31" s="488"/>
      <c r="H31" s="488"/>
      <c r="I31" s="488"/>
      <c r="J31" s="486"/>
      <c r="K31" s="239"/>
      <c r="L31" s="488"/>
      <c r="M31" s="488"/>
      <c r="N31" s="489">
        <v>1</v>
      </c>
      <c r="O31" s="498"/>
      <c r="P31" s="92"/>
      <c r="Q31" s="488"/>
      <c r="R31" s="488"/>
      <c r="S31" s="488"/>
    </row>
    <row r="32" spans="1:19" ht="15.7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502">
        <v>632879</v>
      </c>
    </row>
  </sheetData>
  <mergeCells count="13">
    <mergeCell ref="A9:A10"/>
    <mergeCell ref="B9:B10"/>
    <mergeCell ref="C9:C10"/>
    <mergeCell ref="D9:F9"/>
    <mergeCell ref="A2:S2"/>
    <mergeCell ref="A3:S3"/>
    <mergeCell ref="A4:S4"/>
    <mergeCell ref="A5:C5"/>
    <mergeCell ref="G9:I9"/>
    <mergeCell ref="J9:L9"/>
    <mergeCell ref="M9:O9"/>
    <mergeCell ref="P9:R9"/>
    <mergeCell ref="S9:S10"/>
  </mergeCells>
  <conditionalFormatting sqref="M13:M15">
    <cfRule type="iconSet" priority="2">
      <iconSet iconSet="3Symbols">
        <cfvo type="percent" val="0"/>
        <cfvo type="num" val="40"/>
        <cfvo type="num" val="80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topLeftCell="A4" workbookViewId="0">
      <selection activeCell="A13" sqref="A13"/>
    </sheetView>
  </sheetViews>
  <sheetFormatPr baseColWidth="10" defaultRowHeight="15"/>
  <cols>
    <col min="1" max="1" width="34.85546875" customWidth="1"/>
    <col min="2" max="2" width="30.7109375" customWidth="1"/>
    <col min="3" max="3" width="20" customWidth="1"/>
    <col min="4" max="4" width="6.85546875" bestFit="1" customWidth="1"/>
    <col min="5" max="5" width="3.7109375" customWidth="1"/>
    <col min="6" max="6" width="4" customWidth="1"/>
    <col min="7" max="7" width="5.5703125" customWidth="1"/>
    <col min="8" max="8" width="4.5703125" customWidth="1"/>
    <col min="9" max="9" width="5" customWidth="1"/>
    <col min="10" max="12" width="4.5703125" customWidth="1"/>
    <col min="13" max="13" width="4" customWidth="1"/>
    <col min="14" max="14" width="4.5703125" customWidth="1"/>
    <col min="15" max="15" width="4" customWidth="1"/>
    <col min="16" max="16" width="13.28515625" style="301" customWidth="1"/>
    <col min="17" max="17" width="10.7109375" customWidth="1"/>
    <col min="18" max="18" width="13.85546875" bestFit="1" customWidth="1"/>
    <col min="19" max="19" width="16.7109375" style="302" customWidth="1"/>
    <col min="160" max="160" width="33.28515625" customWidth="1"/>
    <col min="161" max="161" width="27.140625" customWidth="1"/>
    <col min="162" max="162" width="18.7109375" customWidth="1"/>
    <col min="163" max="163" width="6.7109375" bestFit="1" customWidth="1"/>
    <col min="164" max="164" width="3.7109375" customWidth="1"/>
    <col min="165" max="165" width="4" customWidth="1"/>
    <col min="166" max="166" width="3.85546875" bestFit="1" customWidth="1"/>
    <col min="167" max="167" width="3.7109375" customWidth="1"/>
    <col min="168" max="168" width="4.140625" customWidth="1"/>
    <col min="169" max="169" width="3.42578125" bestFit="1" customWidth="1"/>
    <col min="170" max="170" width="4.140625" bestFit="1" customWidth="1"/>
    <col min="171" max="171" width="3.85546875" customWidth="1"/>
    <col min="172" max="172" width="3.5703125" customWidth="1"/>
    <col min="173" max="173" width="4" bestFit="1" customWidth="1"/>
    <col min="174" max="174" width="4" customWidth="1"/>
    <col min="175" max="175" width="13.28515625" customWidth="1"/>
    <col min="176" max="176" width="10.7109375" customWidth="1"/>
    <col min="177" max="177" width="13.85546875" bestFit="1" customWidth="1"/>
    <col min="178" max="178" width="11.7109375" customWidth="1"/>
    <col min="416" max="416" width="33.28515625" customWidth="1"/>
    <col min="417" max="417" width="27.140625" customWidth="1"/>
    <col min="418" max="418" width="18.7109375" customWidth="1"/>
    <col min="419" max="419" width="6.7109375" bestFit="1" customWidth="1"/>
    <col min="420" max="420" width="3.7109375" customWidth="1"/>
    <col min="421" max="421" width="4" customWidth="1"/>
    <col min="422" max="422" width="3.85546875" bestFit="1" customWidth="1"/>
    <col min="423" max="423" width="3.7109375" customWidth="1"/>
    <col min="424" max="424" width="4.140625" customWidth="1"/>
    <col min="425" max="425" width="3.42578125" bestFit="1" customWidth="1"/>
    <col min="426" max="426" width="4.140625" bestFit="1" customWidth="1"/>
    <col min="427" max="427" width="3.85546875" customWidth="1"/>
    <col min="428" max="428" width="3.5703125" customWidth="1"/>
    <col min="429" max="429" width="4" bestFit="1" customWidth="1"/>
    <col min="430" max="430" width="4" customWidth="1"/>
    <col min="431" max="431" width="13.28515625" customWidth="1"/>
    <col min="432" max="432" width="10.7109375" customWidth="1"/>
    <col min="433" max="433" width="13.85546875" bestFit="1" customWidth="1"/>
    <col min="434" max="434" width="11.7109375" customWidth="1"/>
    <col min="672" max="672" width="33.28515625" customWidth="1"/>
    <col min="673" max="673" width="27.140625" customWidth="1"/>
    <col min="674" max="674" width="18.7109375" customWidth="1"/>
    <col min="675" max="675" width="6.7109375" bestFit="1" customWidth="1"/>
    <col min="676" max="676" width="3.7109375" customWidth="1"/>
    <col min="677" max="677" width="4" customWidth="1"/>
    <col min="678" max="678" width="3.85546875" bestFit="1" customWidth="1"/>
    <col min="679" max="679" width="3.7109375" customWidth="1"/>
    <col min="680" max="680" width="4.140625" customWidth="1"/>
    <col min="681" max="681" width="3.42578125" bestFit="1" customWidth="1"/>
    <col min="682" max="682" width="4.140625" bestFit="1" customWidth="1"/>
    <col min="683" max="683" width="3.85546875" customWidth="1"/>
    <col min="684" max="684" width="3.5703125" customWidth="1"/>
    <col min="685" max="685" width="4" bestFit="1" customWidth="1"/>
    <col min="686" max="686" width="4" customWidth="1"/>
    <col min="687" max="687" width="13.28515625" customWidth="1"/>
    <col min="688" max="688" width="10.7109375" customWidth="1"/>
    <col min="689" max="689" width="13.85546875" bestFit="1" customWidth="1"/>
    <col min="690" max="690" width="11.7109375" customWidth="1"/>
    <col min="928" max="928" width="33.28515625" customWidth="1"/>
    <col min="929" max="929" width="27.140625" customWidth="1"/>
    <col min="930" max="930" width="18.7109375" customWidth="1"/>
    <col min="931" max="931" width="6.7109375" bestFit="1" customWidth="1"/>
    <col min="932" max="932" width="3.7109375" customWidth="1"/>
    <col min="933" max="933" width="4" customWidth="1"/>
    <col min="934" max="934" width="3.85546875" bestFit="1" customWidth="1"/>
    <col min="935" max="935" width="3.7109375" customWidth="1"/>
    <col min="936" max="936" width="4.140625" customWidth="1"/>
    <col min="937" max="937" width="3.42578125" bestFit="1" customWidth="1"/>
    <col min="938" max="938" width="4.140625" bestFit="1" customWidth="1"/>
    <col min="939" max="939" width="3.85546875" customWidth="1"/>
    <col min="940" max="940" width="3.5703125" customWidth="1"/>
    <col min="941" max="941" width="4" bestFit="1" customWidth="1"/>
    <col min="942" max="942" width="4" customWidth="1"/>
    <col min="943" max="943" width="13.28515625" customWidth="1"/>
    <col min="944" max="944" width="10.7109375" customWidth="1"/>
    <col min="945" max="945" width="13.85546875" bestFit="1" customWidth="1"/>
    <col min="946" max="946" width="11.7109375" customWidth="1"/>
    <col min="1184" max="1184" width="33.28515625" customWidth="1"/>
    <col min="1185" max="1185" width="27.140625" customWidth="1"/>
    <col min="1186" max="1186" width="18.7109375" customWidth="1"/>
    <col min="1187" max="1187" width="6.7109375" bestFit="1" customWidth="1"/>
    <col min="1188" max="1188" width="3.7109375" customWidth="1"/>
    <col min="1189" max="1189" width="4" customWidth="1"/>
    <col min="1190" max="1190" width="3.85546875" bestFit="1" customWidth="1"/>
    <col min="1191" max="1191" width="3.7109375" customWidth="1"/>
    <col min="1192" max="1192" width="4.140625" customWidth="1"/>
    <col min="1193" max="1193" width="3.42578125" bestFit="1" customWidth="1"/>
    <col min="1194" max="1194" width="4.140625" bestFit="1" customWidth="1"/>
    <col min="1195" max="1195" width="3.85546875" customWidth="1"/>
    <col min="1196" max="1196" width="3.5703125" customWidth="1"/>
    <col min="1197" max="1197" width="4" bestFit="1" customWidth="1"/>
    <col min="1198" max="1198" width="4" customWidth="1"/>
    <col min="1199" max="1199" width="13.28515625" customWidth="1"/>
    <col min="1200" max="1200" width="10.7109375" customWidth="1"/>
    <col min="1201" max="1201" width="13.85546875" bestFit="1" customWidth="1"/>
    <col min="1202" max="1202" width="11.7109375" customWidth="1"/>
    <col min="1440" max="1440" width="33.28515625" customWidth="1"/>
    <col min="1441" max="1441" width="27.140625" customWidth="1"/>
    <col min="1442" max="1442" width="18.7109375" customWidth="1"/>
    <col min="1443" max="1443" width="6.7109375" bestFit="1" customWidth="1"/>
    <col min="1444" max="1444" width="3.7109375" customWidth="1"/>
    <col min="1445" max="1445" width="4" customWidth="1"/>
    <col min="1446" max="1446" width="3.85546875" bestFit="1" customWidth="1"/>
    <col min="1447" max="1447" width="3.7109375" customWidth="1"/>
    <col min="1448" max="1448" width="4.140625" customWidth="1"/>
    <col min="1449" max="1449" width="3.42578125" bestFit="1" customWidth="1"/>
    <col min="1450" max="1450" width="4.140625" bestFit="1" customWidth="1"/>
    <col min="1451" max="1451" width="3.85546875" customWidth="1"/>
    <col min="1452" max="1452" width="3.5703125" customWidth="1"/>
    <col min="1453" max="1453" width="4" bestFit="1" customWidth="1"/>
    <col min="1454" max="1454" width="4" customWidth="1"/>
    <col min="1455" max="1455" width="13.28515625" customWidth="1"/>
    <col min="1456" max="1456" width="10.7109375" customWidth="1"/>
    <col min="1457" max="1457" width="13.85546875" bestFit="1" customWidth="1"/>
    <col min="1458" max="1458" width="11.7109375" customWidth="1"/>
    <col min="1696" max="1696" width="33.28515625" customWidth="1"/>
    <col min="1697" max="1697" width="27.140625" customWidth="1"/>
    <col min="1698" max="1698" width="18.7109375" customWidth="1"/>
    <col min="1699" max="1699" width="6.7109375" bestFit="1" customWidth="1"/>
    <col min="1700" max="1700" width="3.7109375" customWidth="1"/>
    <col min="1701" max="1701" width="4" customWidth="1"/>
    <col min="1702" max="1702" width="3.85546875" bestFit="1" customWidth="1"/>
    <col min="1703" max="1703" width="3.7109375" customWidth="1"/>
    <col min="1704" max="1704" width="4.140625" customWidth="1"/>
    <col min="1705" max="1705" width="3.42578125" bestFit="1" customWidth="1"/>
    <col min="1706" max="1706" width="4.140625" bestFit="1" customWidth="1"/>
    <col min="1707" max="1707" width="3.85546875" customWidth="1"/>
    <col min="1708" max="1708" width="3.5703125" customWidth="1"/>
    <col min="1709" max="1709" width="4" bestFit="1" customWidth="1"/>
    <col min="1710" max="1710" width="4" customWidth="1"/>
    <col min="1711" max="1711" width="13.28515625" customWidth="1"/>
    <col min="1712" max="1712" width="10.7109375" customWidth="1"/>
    <col min="1713" max="1713" width="13.85546875" bestFit="1" customWidth="1"/>
    <col min="1714" max="1714" width="11.7109375" customWidth="1"/>
    <col min="1952" max="1952" width="33.28515625" customWidth="1"/>
    <col min="1953" max="1953" width="27.140625" customWidth="1"/>
    <col min="1954" max="1954" width="18.7109375" customWidth="1"/>
    <col min="1955" max="1955" width="6.7109375" bestFit="1" customWidth="1"/>
    <col min="1956" max="1956" width="3.7109375" customWidth="1"/>
    <col min="1957" max="1957" width="4" customWidth="1"/>
    <col min="1958" max="1958" width="3.85546875" bestFit="1" customWidth="1"/>
    <col min="1959" max="1959" width="3.7109375" customWidth="1"/>
    <col min="1960" max="1960" width="4.140625" customWidth="1"/>
    <col min="1961" max="1961" width="3.42578125" bestFit="1" customWidth="1"/>
    <col min="1962" max="1962" width="4.140625" bestFit="1" customWidth="1"/>
    <col min="1963" max="1963" width="3.85546875" customWidth="1"/>
    <col min="1964" max="1964" width="3.5703125" customWidth="1"/>
    <col min="1965" max="1965" width="4" bestFit="1" customWidth="1"/>
    <col min="1966" max="1966" width="4" customWidth="1"/>
    <col min="1967" max="1967" width="13.28515625" customWidth="1"/>
    <col min="1968" max="1968" width="10.7109375" customWidth="1"/>
    <col min="1969" max="1969" width="13.85546875" bestFit="1" customWidth="1"/>
    <col min="1970" max="1970" width="11.7109375" customWidth="1"/>
    <col min="2208" max="2208" width="33.28515625" customWidth="1"/>
    <col min="2209" max="2209" width="27.140625" customWidth="1"/>
    <col min="2210" max="2210" width="18.7109375" customWidth="1"/>
    <col min="2211" max="2211" width="6.7109375" bestFit="1" customWidth="1"/>
    <col min="2212" max="2212" width="3.7109375" customWidth="1"/>
    <col min="2213" max="2213" width="4" customWidth="1"/>
    <col min="2214" max="2214" width="3.85546875" bestFit="1" customWidth="1"/>
    <col min="2215" max="2215" width="3.7109375" customWidth="1"/>
    <col min="2216" max="2216" width="4.140625" customWidth="1"/>
    <col min="2217" max="2217" width="3.42578125" bestFit="1" customWidth="1"/>
    <col min="2218" max="2218" width="4.140625" bestFit="1" customWidth="1"/>
    <col min="2219" max="2219" width="3.85546875" customWidth="1"/>
    <col min="2220" max="2220" width="3.5703125" customWidth="1"/>
    <col min="2221" max="2221" width="4" bestFit="1" customWidth="1"/>
    <col min="2222" max="2222" width="4" customWidth="1"/>
    <col min="2223" max="2223" width="13.28515625" customWidth="1"/>
    <col min="2224" max="2224" width="10.7109375" customWidth="1"/>
    <col min="2225" max="2225" width="13.85546875" bestFit="1" customWidth="1"/>
    <col min="2226" max="2226" width="11.7109375" customWidth="1"/>
    <col min="2464" max="2464" width="33.28515625" customWidth="1"/>
    <col min="2465" max="2465" width="27.140625" customWidth="1"/>
    <col min="2466" max="2466" width="18.7109375" customWidth="1"/>
    <col min="2467" max="2467" width="6.7109375" bestFit="1" customWidth="1"/>
    <col min="2468" max="2468" width="3.7109375" customWidth="1"/>
    <col min="2469" max="2469" width="4" customWidth="1"/>
    <col min="2470" max="2470" width="3.85546875" bestFit="1" customWidth="1"/>
    <col min="2471" max="2471" width="3.7109375" customWidth="1"/>
    <col min="2472" max="2472" width="4.140625" customWidth="1"/>
    <col min="2473" max="2473" width="3.42578125" bestFit="1" customWidth="1"/>
    <col min="2474" max="2474" width="4.140625" bestFit="1" customWidth="1"/>
    <col min="2475" max="2475" width="3.85546875" customWidth="1"/>
    <col min="2476" max="2476" width="3.5703125" customWidth="1"/>
    <col min="2477" max="2477" width="4" bestFit="1" customWidth="1"/>
    <col min="2478" max="2478" width="4" customWidth="1"/>
    <col min="2479" max="2479" width="13.28515625" customWidth="1"/>
    <col min="2480" max="2480" width="10.7109375" customWidth="1"/>
    <col min="2481" max="2481" width="13.85546875" bestFit="1" customWidth="1"/>
    <col min="2482" max="2482" width="11.7109375" customWidth="1"/>
    <col min="2720" max="2720" width="33.28515625" customWidth="1"/>
    <col min="2721" max="2721" width="27.140625" customWidth="1"/>
    <col min="2722" max="2722" width="18.7109375" customWidth="1"/>
    <col min="2723" max="2723" width="6.7109375" bestFit="1" customWidth="1"/>
    <col min="2724" max="2724" width="3.7109375" customWidth="1"/>
    <col min="2725" max="2725" width="4" customWidth="1"/>
    <col min="2726" max="2726" width="3.85546875" bestFit="1" customWidth="1"/>
    <col min="2727" max="2727" width="3.7109375" customWidth="1"/>
    <col min="2728" max="2728" width="4.140625" customWidth="1"/>
    <col min="2729" max="2729" width="3.42578125" bestFit="1" customWidth="1"/>
    <col min="2730" max="2730" width="4.140625" bestFit="1" customWidth="1"/>
    <col min="2731" max="2731" width="3.85546875" customWidth="1"/>
    <col min="2732" max="2732" width="3.5703125" customWidth="1"/>
    <col min="2733" max="2733" width="4" bestFit="1" customWidth="1"/>
    <col min="2734" max="2734" width="4" customWidth="1"/>
    <col min="2735" max="2735" width="13.28515625" customWidth="1"/>
    <col min="2736" max="2736" width="10.7109375" customWidth="1"/>
    <col min="2737" max="2737" width="13.85546875" bestFit="1" customWidth="1"/>
    <col min="2738" max="2738" width="11.7109375" customWidth="1"/>
    <col min="2976" max="2976" width="33.28515625" customWidth="1"/>
    <col min="2977" max="2977" width="27.140625" customWidth="1"/>
    <col min="2978" max="2978" width="18.7109375" customWidth="1"/>
    <col min="2979" max="2979" width="6.7109375" bestFit="1" customWidth="1"/>
    <col min="2980" max="2980" width="3.7109375" customWidth="1"/>
    <col min="2981" max="2981" width="4" customWidth="1"/>
    <col min="2982" max="2982" width="3.85546875" bestFit="1" customWidth="1"/>
    <col min="2983" max="2983" width="3.7109375" customWidth="1"/>
    <col min="2984" max="2984" width="4.140625" customWidth="1"/>
    <col min="2985" max="2985" width="3.42578125" bestFit="1" customWidth="1"/>
    <col min="2986" max="2986" width="4.140625" bestFit="1" customWidth="1"/>
    <col min="2987" max="2987" width="3.85546875" customWidth="1"/>
    <col min="2988" max="2988" width="3.5703125" customWidth="1"/>
    <col min="2989" max="2989" width="4" bestFit="1" customWidth="1"/>
    <col min="2990" max="2990" width="4" customWidth="1"/>
    <col min="2991" max="2991" width="13.28515625" customWidth="1"/>
    <col min="2992" max="2992" width="10.7109375" customWidth="1"/>
    <col min="2993" max="2993" width="13.85546875" bestFit="1" customWidth="1"/>
    <col min="2994" max="2994" width="11.7109375" customWidth="1"/>
    <col min="3232" max="3232" width="33.28515625" customWidth="1"/>
    <col min="3233" max="3233" width="27.140625" customWidth="1"/>
    <col min="3234" max="3234" width="18.7109375" customWidth="1"/>
    <col min="3235" max="3235" width="6.7109375" bestFit="1" customWidth="1"/>
    <col min="3236" max="3236" width="3.7109375" customWidth="1"/>
    <col min="3237" max="3237" width="4" customWidth="1"/>
    <col min="3238" max="3238" width="3.85546875" bestFit="1" customWidth="1"/>
    <col min="3239" max="3239" width="3.7109375" customWidth="1"/>
    <col min="3240" max="3240" width="4.140625" customWidth="1"/>
    <col min="3241" max="3241" width="3.42578125" bestFit="1" customWidth="1"/>
    <col min="3242" max="3242" width="4.140625" bestFit="1" customWidth="1"/>
    <col min="3243" max="3243" width="3.85546875" customWidth="1"/>
    <col min="3244" max="3244" width="3.5703125" customWidth="1"/>
    <col min="3245" max="3245" width="4" bestFit="1" customWidth="1"/>
    <col min="3246" max="3246" width="4" customWidth="1"/>
    <col min="3247" max="3247" width="13.28515625" customWidth="1"/>
    <col min="3248" max="3248" width="10.7109375" customWidth="1"/>
    <col min="3249" max="3249" width="13.85546875" bestFit="1" customWidth="1"/>
    <col min="3250" max="3250" width="11.7109375" customWidth="1"/>
    <col min="3488" max="3488" width="33.28515625" customWidth="1"/>
    <col min="3489" max="3489" width="27.140625" customWidth="1"/>
    <col min="3490" max="3490" width="18.7109375" customWidth="1"/>
    <col min="3491" max="3491" width="6.7109375" bestFit="1" customWidth="1"/>
    <col min="3492" max="3492" width="3.7109375" customWidth="1"/>
    <col min="3493" max="3493" width="4" customWidth="1"/>
    <col min="3494" max="3494" width="3.85546875" bestFit="1" customWidth="1"/>
    <col min="3495" max="3495" width="3.7109375" customWidth="1"/>
    <col min="3496" max="3496" width="4.140625" customWidth="1"/>
    <col min="3497" max="3497" width="3.42578125" bestFit="1" customWidth="1"/>
    <col min="3498" max="3498" width="4.140625" bestFit="1" customWidth="1"/>
    <col min="3499" max="3499" width="3.85546875" customWidth="1"/>
    <col min="3500" max="3500" width="3.5703125" customWidth="1"/>
    <col min="3501" max="3501" width="4" bestFit="1" customWidth="1"/>
    <col min="3502" max="3502" width="4" customWidth="1"/>
    <col min="3503" max="3503" width="13.28515625" customWidth="1"/>
    <col min="3504" max="3504" width="10.7109375" customWidth="1"/>
    <col min="3505" max="3505" width="13.85546875" bestFit="1" customWidth="1"/>
    <col min="3506" max="3506" width="11.7109375" customWidth="1"/>
    <col min="3744" max="3744" width="33.28515625" customWidth="1"/>
    <col min="3745" max="3745" width="27.140625" customWidth="1"/>
    <col min="3746" max="3746" width="18.7109375" customWidth="1"/>
    <col min="3747" max="3747" width="6.7109375" bestFit="1" customWidth="1"/>
    <col min="3748" max="3748" width="3.7109375" customWidth="1"/>
    <col min="3749" max="3749" width="4" customWidth="1"/>
    <col min="3750" max="3750" width="3.85546875" bestFit="1" customWidth="1"/>
    <col min="3751" max="3751" width="3.7109375" customWidth="1"/>
    <col min="3752" max="3752" width="4.140625" customWidth="1"/>
    <col min="3753" max="3753" width="3.42578125" bestFit="1" customWidth="1"/>
    <col min="3754" max="3754" width="4.140625" bestFit="1" customWidth="1"/>
    <col min="3755" max="3755" width="3.85546875" customWidth="1"/>
    <col min="3756" max="3756" width="3.5703125" customWidth="1"/>
    <col min="3757" max="3757" width="4" bestFit="1" customWidth="1"/>
    <col min="3758" max="3758" width="4" customWidth="1"/>
    <col min="3759" max="3759" width="13.28515625" customWidth="1"/>
    <col min="3760" max="3760" width="10.7109375" customWidth="1"/>
    <col min="3761" max="3761" width="13.85546875" bestFit="1" customWidth="1"/>
    <col min="3762" max="3762" width="11.7109375" customWidth="1"/>
    <col min="4000" max="4000" width="33.28515625" customWidth="1"/>
    <col min="4001" max="4001" width="27.140625" customWidth="1"/>
    <col min="4002" max="4002" width="18.7109375" customWidth="1"/>
    <col min="4003" max="4003" width="6.7109375" bestFit="1" customWidth="1"/>
    <col min="4004" max="4004" width="3.7109375" customWidth="1"/>
    <col min="4005" max="4005" width="4" customWidth="1"/>
    <col min="4006" max="4006" width="3.85546875" bestFit="1" customWidth="1"/>
    <col min="4007" max="4007" width="3.7109375" customWidth="1"/>
    <col min="4008" max="4008" width="4.140625" customWidth="1"/>
    <col min="4009" max="4009" width="3.42578125" bestFit="1" customWidth="1"/>
    <col min="4010" max="4010" width="4.140625" bestFit="1" customWidth="1"/>
    <col min="4011" max="4011" width="3.85546875" customWidth="1"/>
    <col min="4012" max="4012" width="3.5703125" customWidth="1"/>
    <col min="4013" max="4013" width="4" bestFit="1" customWidth="1"/>
    <col min="4014" max="4014" width="4" customWidth="1"/>
    <col min="4015" max="4015" width="13.28515625" customWidth="1"/>
    <col min="4016" max="4016" width="10.7109375" customWidth="1"/>
    <col min="4017" max="4017" width="13.85546875" bestFit="1" customWidth="1"/>
    <col min="4018" max="4018" width="11.7109375" customWidth="1"/>
    <col min="4256" max="4256" width="33.28515625" customWidth="1"/>
    <col min="4257" max="4257" width="27.140625" customWidth="1"/>
    <col min="4258" max="4258" width="18.7109375" customWidth="1"/>
    <col min="4259" max="4259" width="6.7109375" bestFit="1" customWidth="1"/>
    <col min="4260" max="4260" width="3.7109375" customWidth="1"/>
    <col min="4261" max="4261" width="4" customWidth="1"/>
    <col min="4262" max="4262" width="3.85546875" bestFit="1" customWidth="1"/>
    <col min="4263" max="4263" width="3.7109375" customWidth="1"/>
    <col min="4264" max="4264" width="4.140625" customWidth="1"/>
    <col min="4265" max="4265" width="3.42578125" bestFit="1" customWidth="1"/>
    <col min="4266" max="4266" width="4.140625" bestFit="1" customWidth="1"/>
    <col min="4267" max="4267" width="3.85546875" customWidth="1"/>
    <col min="4268" max="4268" width="3.5703125" customWidth="1"/>
    <col min="4269" max="4269" width="4" bestFit="1" customWidth="1"/>
    <col min="4270" max="4270" width="4" customWidth="1"/>
    <col min="4271" max="4271" width="13.28515625" customWidth="1"/>
    <col min="4272" max="4272" width="10.7109375" customWidth="1"/>
    <col min="4273" max="4273" width="13.85546875" bestFit="1" customWidth="1"/>
    <col min="4274" max="4274" width="11.7109375" customWidth="1"/>
    <col min="4512" max="4512" width="33.28515625" customWidth="1"/>
    <col min="4513" max="4513" width="27.140625" customWidth="1"/>
    <col min="4514" max="4514" width="18.7109375" customWidth="1"/>
    <col min="4515" max="4515" width="6.7109375" bestFit="1" customWidth="1"/>
    <col min="4516" max="4516" width="3.7109375" customWidth="1"/>
    <col min="4517" max="4517" width="4" customWidth="1"/>
    <col min="4518" max="4518" width="3.85546875" bestFit="1" customWidth="1"/>
    <col min="4519" max="4519" width="3.7109375" customWidth="1"/>
    <col min="4520" max="4520" width="4.140625" customWidth="1"/>
    <col min="4521" max="4521" width="3.42578125" bestFit="1" customWidth="1"/>
    <col min="4522" max="4522" width="4.140625" bestFit="1" customWidth="1"/>
    <col min="4523" max="4523" width="3.85546875" customWidth="1"/>
    <col min="4524" max="4524" width="3.5703125" customWidth="1"/>
    <col min="4525" max="4525" width="4" bestFit="1" customWidth="1"/>
    <col min="4526" max="4526" width="4" customWidth="1"/>
    <col min="4527" max="4527" width="13.28515625" customWidth="1"/>
    <col min="4528" max="4528" width="10.7109375" customWidth="1"/>
    <col min="4529" max="4529" width="13.85546875" bestFit="1" customWidth="1"/>
    <col min="4530" max="4530" width="11.7109375" customWidth="1"/>
    <col min="4768" max="4768" width="33.28515625" customWidth="1"/>
    <col min="4769" max="4769" width="27.140625" customWidth="1"/>
    <col min="4770" max="4770" width="18.7109375" customWidth="1"/>
    <col min="4771" max="4771" width="6.7109375" bestFit="1" customWidth="1"/>
    <col min="4772" max="4772" width="3.7109375" customWidth="1"/>
    <col min="4773" max="4773" width="4" customWidth="1"/>
    <col min="4774" max="4774" width="3.85546875" bestFit="1" customWidth="1"/>
    <col min="4775" max="4775" width="3.7109375" customWidth="1"/>
    <col min="4776" max="4776" width="4.140625" customWidth="1"/>
    <col min="4777" max="4777" width="3.42578125" bestFit="1" customWidth="1"/>
    <col min="4778" max="4778" width="4.140625" bestFit="1" customWidth="1"/>
    <col min="4779" max="4779" width="3.85546875" customWidth="1"/>
    <col min="4780" max="4780" width="3.5703125" customWidth="1"/>
    <col min="4781" max="4781" width="4" bestFit="1" customWidth="1"/>
    <col min="4782" max="4782" width="4" customWidth="1"/>
    <col min="4783" max="4783" width="13.28515625" customWidth="1"/>
    <col min="4784" max="4784" width="10.7109375" customWidth="1"/>
    <col min="4785" max="4785" width="13.85546875" bestFit="1" customWidth="1"/>
    <col min="4786" max="4786" width="11.7109375" customWidth="1"/>
    <col min="5024" max="5024" width="33.28515625" customWidth="1"/>
    <col min="5025" max="5025" width="27.140625" customWidth="1"/>
    <col min="5026" max="5026" width="18.7109375" customWidth="1"/>
    <col min="5027" max="5027" width="6.7109375" bestFit="1" customWidth="1"/>
    <col min="5028" max="5028" width="3.7109375" customWidth="1"/>
    <col min="5029" max="5029" width="4" customWidth="1"/>
    <col min="5030" max="5030" width="3.85546875" bestFit="1" customWidth="1"/>
    <col min="5031" max="5031" width="3.7109375" customWidth="1"/>
    <col min="5032" max="5032" width="4.140625" customWidth="1"/>
    <col min="5033" max="5033" width="3.42578125" bestFit="1" customWidth="1"/>
    <col min="5034" max="5034" width="4.140625" bestFit="1" customWidth="1"/>
    <col min="5035" max="5035" width="3.85546875" customWidth="1"/>
    <col min="5036" max="5036" width="3.5703125" customWidth="1"/>
    <col min="5037" max="5037" width="4" bestFit="1" customWidth="1"/>
    <col min="5038" max="5038" width="4" customWidth="1"/>
    <col min="5039" max="5039" width="13.28515625" customWidth="1"/>
    <col min="5040" max="5040" width="10.7109375" customWidth="1"/>
    <col min="5041" max="5041" width="13.85546875" bestFit="1" customWidth="1"/>
    <col min="5042" max="5042" width="11.7109375" customWidth="1"/>
    <col min="5280" max="5280" width="33.28515625" customWidth="1"/>
    <col min="5281" max="5281" width="27.140625" customWidth="1"/>
    <col min="5282" max="5282" width="18.7109375" customWidth="1"/>
    <col min="5283" max="5283" width="6.7109375" bestFit="1" customWidth="1"/>
    <col min="5284" max="5284" width="3.7109375" customWidth="1"/>
    <col min="5285" max="5285" width="4" customWidth="1"/>
    <col min="5286" max="5286" width="3.85546875" bestFit="1" customWidth="1"/>
    <col min="5287" max="5287" width="3.7109375" customWidth="1"/>
    <col min="5288" max="5288" width="4.140625" customWidth="1"/>
    <col min="5289" max="5289" width="3.42578125" bestFit="1" customWidth="1"/>
    <col min="5290" max="5290" width="4.140625" bestFit="1" customWidth="1"/>
    <col min="5291" max="5291" width="3.85546875" customWidth="1"/>
    <col min="5292" max="5292" width="3.5703125" customWidth="1"/>
    <col min="5293" max="5293" width="4" bestFit="1" customWidth="1"/>
    <col min="5294" max="5294" width="4" customWidth="1"/>
    <col min="5295" max="5295" width="13.28515625" customWidth="1"/>
    <col min="5296" max="5296" width="10.7109375" customWidth="1"/>
    <col min="5297" max="5297" width="13.85546875" bestFit="1" customWidth="1"/>
    <col min="5298" max="5298" width="11.7109375" customWidth="1"/>
    <col min="5536" max="5536" width="33.28515625" customWidth="1"/>
    <col min="5537" max="5537" width="27.140625" customWidth="1"/>
    <col min="5538" max="5538" width="18.7109375" customWidth="1"/>
    <col min="5539" max="5539" width="6.7109375" bestFit="1" customWidth="1"/>
    <col min="5540" max="5540" width="3.7109375" customWidth="1"/>
    <col min="5541" max="5541" width="4" customWidth="1"/>
    <col min="5542" max="5542" width="3.85546875" bestFit="1" customWidth="1"/>
    <col min="5543" max="5543" width="3.7109375" customWidth="1"/>
    <col min="5544" max="5544" width="4.140625" customWidth="1"/>
    <col min="5545" max="5545" width="3.42578125" bestFit="1" customWidth="1"/>
    <col min="5546" max="5546" width="4.140625" bestFit="1" customWidth="1"/>
    <col min="5547" max="5547" width="3.85546875" customWidth="1"/>
    <col min="5548" max="5548" width="3.5703125" customWidth="1"/>
    <col min="5549" max="5549" width="4" bestFit="1" customWidth="1"/>
    <col min="5550" max="5550" width="4" customWidth="1"/>
    <col min="5551" max="5551" width="13.28515625" customWidth="1"/>
    <col min="5552" max="5552" width="10.7109375" customWidth="1"/>
    <col min="5553" max="5553" width="13.85546875" bestFit="1" customWidth="1"/>
    <col min="5554" max="5554" width="11.7109375" customWidth="1"/>
    <col min="5792" max="5792" width="33.28515625" customWidth="1"/>
    <col min="5793" max="5793" width="27.140625" customWidth="1"/>
    <col min="5794" max="5794" width="18.7109375" customWidth="1"/>
    <col min="5795" max="5795" width="6.7109375" bestFit="1" customWidth="1"/>
    <col min="5796" max="5796" width="3.7109375" customWidth="1"/>
    <col min="5797" max="5797" width="4" customWidth="1"/>
    <col min="5798" max="5798" width="3.85546875" bestFit="1" customWidth="1"/>
    <col min="5799" max="5799" width="3.7109375" customWidth="1"/>
    <col min="5800" max="5800" width="4.140625" customWidth="1"/>
    <col min="5801" max="5801" width="3.42578125" bestFit="1" customWidth="1"/>
    <col min="5802" max="5802" width="4.140625" bestFit="1" customWidth="1"/>
    <col min="5803" max="5803" width="3.85546875" customWidth="1"/>
    <col min="5804" max="5804" width="3.5703125" customWidth="1"/>
    <col min="5805" max="5805" width="4" bestFit="1" customWidth="1"/>
    <col min="5806" max="5806" width="4" customWidth="1"/>
    <col min="5807" max="5807" width="13.28515625" customWidth="1"/>
    <col min="5808" max="5808" width="10.7109375" customWidth="1"/>
    <col min="5809" max="5809" width="13.85546875" bestFit="1" customWidth="1"/>
    <col min="5810" max="5810" width="11.7109375" customWidth="1"/>
    <col min="6048" max="6048" width="33.28515625" customWidth="1"/>
    <col min="6049" max="6049" width="27.140625" customWidth="1"/>
    <col min="6050" max="6050" width="18.7109375" customWidth="1"/>
    <col min="6051" max="6051" width="6.7109375" bestFit="1" customWidth="1"/>
    <col min="6052" max="6052" width="3.7109375" customWidth="1"/>
    <col min="6053" max="6053" width="4" customWidth="1"/>
    <col min="6054" max="6054" width="3.85546875" bestFit="1" customWidth="1"/>
    <col min="6055" max="6055" width="3.7109375" customWidth="1"/>
    <col min="6056" max="6056" width="4.140625" customWidth="1"/>
    <col min="6057" max="6057" width="3.42578125" bestFit="1" customWidth="1"/>
    <col min="6058" max="6058" width="4.140625" bestFit="1" customWidth="1"/>
    <col min="6059" max="6059" width="3.85546875" customWidth="1"/>
    <col min="6060" max="6060" width="3.5703125" customWidth="1"/>
    <col min="6061" max="6061" width="4" bestFit="1" customWidth="1"/>
    <col min="6062" max="6062" width="4" customWidth="1"/>
    <col min="6063" max="6063" width="13.28515625" customWidth="1"/>
    <col min="6064" max="6064" width="10.7109375" customWidth="1"/>
    <col min="6065" max="6065" width="13.85546875" bestFit="1" customWidth="1"/>
    <col min="6066" max="6066" width="11.7109375" customWidth="1"/>
    <col min="6304" max="6304" width="33.28515625" customWidth="1"/>
    <col min="6305" max="6305" width="27.140625" customWidth="1"/>
    <col min="6306" max="6306" width="18.7109375" customWidth="1"/>
    <col min="6307" max="6307" width="6.7109375" bestFit="1" customWidth="1"/>
    <col min="6308" max="6308" width="3.7109375" customWidth="1"/>
    <col min="6309" max="6309" width="4" customWidth="1"/>
    <col min="6310" max="6310" width="3.85546875" bestFit="1" customWidth="1"/>
    <col min="6311" max="6311" width="3.7109375" customWidth="1"/>
    <col min="6312" max="6312" width="4.140625" customWidth="1"/>
    <col min="6313" max="6313" width="3.42578125" bestFit="1" customWidth="1"/>
    <col min="6314" max="6314" width="4.140625" bestFit="1" customWidth="1"/>
    <col min="6315" max="6315" width="3.85546875" customWidth="1"/>
    <col min="6316" max="6316" width="3.5703125" customWidth="1"/>
    <col min="6317" max="6317" width="4" bestFit="1" customWidth="1"/>
    <col min="6318" max="6318" width="4" customWidth="1"/>
    <col min="6319" max="6319" width="13.28515625" customWidth="1"/>
    <col min="6320" max="6320" width="10.7109375" customWidth="1"/>
    <col min="6321" max="6321" width="13.85546875" bestFit="1" customWidth="1"/>
    <col min="6322" max="6322" width="11.7109375" customWidth="1"/>
    <col min="6560" max="6560" width="33.28515625" customWidth="1"/>
    <col min="6561" max="6561" width="27.140625" customWidth="1"/>
    <col min="6562" max="6562" width="18.7109375" customWidth="1"/>
    <col min="6563" max="6563" width="6.7109375" bestFit="1" customWidth="1"/>
    <col min="6564" max="6564" width="3.7109375" customWidth="1"/>
    <col min="6565" max="6565" width="4" customWidth="1"/>
    <col min="6566" max="6566" width="3.85546875" bestFit="1" customWidth="1"/>
    <col min="6567" max="6567" width="3.7109375" customWidth="1"/>
    <col min="6568" max="6568" width="4.140625" customWidth="1"/>
    <col min="6569" max="6569" width="3.42578125" bestFit="1" customWidth="1"/>
    <col min="6570" max="6570" width="4.140625" bestFit="1" customWidth="1"/>
    <col min="6571" max="6571" width="3.85546875" customWidth="1"/>
    <col min="6572" max="6572" width="3.5703125" customWidth="1"/>
    <col min="6573" max="6573" width="4" bestFit="1" customWidth="1"/>
    <col min="6574" max="6574" width="4" customWidth="1"/>
    <col min="6575" max="6575" width="13.28515625" customWidth="1"/>
    <col min="6576" max="6576" width="10.7109375" customWidth="1"/>
    <col min="6577" max="6577" width="13.85546875" bestFit="1" customWidth="1"/>
    <col min="6578" max="6578" width="11.7109375" customWidth="1"/>
    <col min="6816" max="6816" width="33.28515625" customWidth="1"/>
    <col min="6817" max="6817" width="27.140625" customWidth="1"/>
    <col min="6818" max="6818" width="18.7109375" customWidth="1"/>
    <col min="6819" max="6819" width="6.7109375" bestFit="1" customWidth="1"/>
    <col min="6820" max="6820" width="3.7109375" customWidth="1"/>
    <col min="6821" max="6821" width="4" customWidth="1"/>
    <col min="6822" max="6822" width="3.85546875" bestFit="1" customWidth="1"/>
    <col min="6823" max="6823" width="3.7109375" customWidth="1"/>
    <col min="6824" max="6824" width="4.140625" customWidth="1"/>
    <col min="6825" max="6825" width="3.42578125" bestFit="1" customWidth="1"/>
    <col min="6826" max="6826" width="4.140625" bestFit="1" customWidth="1"/>
    <col min="6827" max="6827" width="3.85546875" customWidth="1"/>
    <col min="6828" max="6828" width="3.5703125" customWidth="1"/>
    <col min="6829" max="6829" width="4" bestFit="1" customWidth="1"/>
    <col min="6830" max="6830" width="4" customWidth="1"/>
    <col min="6831" max="6831" width="13.28515625" customWidth="1"/>
    <col min="6832" max="6832" width="10.7109375" customWidth="1"/>
    <col min="6833" max="6833" width="13.85546875" bestFit="1" customWidth="1"/>
    <col min="6834" max="6834" width="11.7109375" customWidth="1"/>
    <col min="7072" max="7072" width="33.28515625" customWidth="1"/>
    <col min="7073" max="7073" width="27.140625" customWidth="1"/>
    <col min="7074" max="7074" width="18.7109375" customWidth="1"/>
    <col min="7075" max="7075" width="6.7109375" bestFit="1" customWidth="1"/>
    <col min="7076" max="7076" width="3.7109375" customWidth="1"/>
    <col min="7077" max="7077" width="4" customWidth="1"/>
    <col min="7078" max="7078" width="3.85546875" bestFit="1" customWidth="1"/>
    <col min="7079" max="7079" width="3.7109375" customWidth="1"/>
    <col min="7080" max="7080" width="4.140625" customWidth="1"/>
    <col min="7081" max="7081" width="3.42578125" bestFit="1" customWidth="1"/>
    <col min="7082" max="7082" width="4.140625" bestFit="1" customWidth="1"/>
    <col min="7083" max="7083" width="3.85546875" customWidth="1"/>
    <col min="7084" max="7084" width="3.5703125" customWidth="1"/>
    <col min="7085" max="7085" width="4" bestFit="1" customWidth="1"/>
    <col min="7086" max="7086" width="4" customWidth="1"/>
    <col min="7087" max="7087" width="13.28515625" customWidth="1"/>
    <col min="7088" max="7088" width="10.7109375" customWidth="1"/>
    <col min="7089" max="7089" width="13.85546875" bestFit="1" customWidth="1"/>
    <col min="7090" max="7090" width="11.7109375" customWidth="1"/>
    <col min="7328" max="7328" width="33.28515625" customWidth="1"/>
    <col min="7329" max="7329" width="27.140625" customWidth="1"/>
    <col min="7330" max="7330" width="18.7109375" customWidth="1"/>
    <col min="7331" max="7331" width="6.7109375" bestFit="1" customWidth="1"/>
    <col min="7332" max="7332" width="3.7109375" customWidth="1"/>
    <col min="7333" max="7333" width="4" customWidth="1"/>
    <col min="7334" max="7334" width="3.85546875" bestFit="1" customWidth="1"/>
    <col min="7335" max="7335" width="3.7109375" customWidth="1"/>
    <col min="7336" max="7336" width="4.140625" customWidth="1"/>
    <col min="7337" max="7337" width="3.42578125" bestFit="1" customWidth="1"/>
    <col min="7338" max="7338" width="4.140625" bestFit="1" customWidth="1"/>
    <col min="7339" max="7339" width="3.85546875" customWidth="1"/>
    <col min="7340" max="7340" width="3.5703125" customWidth="1"/>
    <col min="7341" max="7341" width="4" bestFit="1" customWidth="1"/>
    <col min="7342" max="7342" width="4" customWidth="1"/>
    <col min="7343" max="7343" width="13.28515625" customWidth="1"/>
    <col min="7344" max="7344" width="10.7109375" customWidth="1"/>
    <col min="7345" max="7345" width="13.85546875" bestFit="1" customWidth="1"/>
    <col min="7346" max="7346" width="11.7109375" customWidth="1"/>
    <col min="7584" max="7584" width="33.28515625" customWidth="1"/>
    <col min="7585" max="7585" width="27.140625" customWidth="1"/>
    <col min="7586" max="7586" width="18.7109375" customWidth="1"/>
    <col min="7587" max="7587" width="6.7109375" bestFit="1" customWidth="1"/>
    <col min="7588" max="7588" width="3.7109375" customWidth="1"/>
    <col min="7589" max="7589" width="4" customWidth="1"/>
    <col min="7590" max="7590" width="3.85546875" bestFit="1" customWidth="1"/>
    <col min="7591" max="7591" width="3.7109375" customWidth="1"/>
    <col min="7592" max="7592" width="4.140625" customWidth="1"/>
    <col min="7593" max="7593" width="3.42578125" bestFit="1" customWidth="1"/>
    <col min="7594" max="7594" width="4.140625" bestFit="1" customWidth="1"/>
    <col min="7595" max="7595" width="3.85546875" customWidth="1"/>
    <col min="7596" max="7596" width="3.5703125" customWidth="1"/>
    <col min="7597" max="7597" width="4" bestFit="1" customWidth="1"/>
    <col min="7598" max="7598" width="4" customWidth="1"/>
    <col min="7599" max="7599" width="13.28515625" customWidth="1"/>
    <col min="7600" max="7600" width="10.7109375" customWidth="1"/>
    <col min="7601" max="7601" width="13.85546875" bestFit="1" customWidth="1"/>
    <col min="7602" max="7602" width="11.7109375" customWidth="1"/>
    <col min="7840" max="7840" width="33.28515625" customWidth="1"/>
    <col min="7841" max="7841" width="27.140625" customWidth="1"/>
    <col min="7842" max="7842" width="18.7109375" customWidth="1"/>
    <col min="7843" max="7843" width="6.7109375" bestFit="1" customWidth="1"/>
    <col min="7844" max="7844" width="3.7109375" customWidth="1"/>
    <col min="7845" max="7845" width="4" customWidth="1"/>
    <col min="7846" max="7846" width="3.85546875" bestFit="1" customWidth="1"/>
    <col min="7847" max="7847" width="3.7109375" customWidth="1"/>
    <col min="7848" max="7848" width="4.140625" customWidth="1"/>
    <col min="7849" max="7849" width="3.42578125" bestFit="1" customWidth="1"/>
    <col min="7850" max="7850" width="4.140625" bestFit="1" customWidth="1"/>
    <col min="7851" max="7851" width="3.85546875" customWidth="1"/>
    <col min="7852" max="7852" width="3.5703125" customWidth="1"/>
    <col min="7853" max="7853" width="4" bestFit="1" customWidth="1"/>
    <col min="7854" max="7854" width="4" customWidth="1"/>
    <col min="7855" max="7855" width="13.28515625" customWidth="1"/>
    <col min="7856" max="7856" width="10.7109375" customWidth="1"/>
    <col min="7857" max="7857" width="13.85546875" bestFit="1" customWidth="1"/>
    <col min="7858" max="7858" width="11.7109375" customWidth="1"/>
    <col min="8096" max="8096" width="33.28515625" customWidth="1"/>
    <col min="8097" max="8097" width="27.140625" customWidth="1"/>
    <col min="8098" max="8098" width="18.7109375" customWidth="1"/>
    <col min="8099" max="8099" width="6.7109375" bestFit="1" customWidth="1"/>
    <col min="8100" max="8100" width="3.7109375" customWidth="1"/>
    <col min="8101" max="8101" width="4" customWidth="1"/>
    <col min="8102" max="8102" width="3.85546875" bestFit="1" customWidth="1"/>
    <col min="8103" max="8103" width="3.7109375" customWidth="1"/>
    <col min="8104" max="8104" width="4.140625" customWidth="1"/>
    <col min="8105" max="8105" width="3.42578125" bestFit="1" customWidth="1"/>
    <col min="8106" max="8106" width="4.140625" bestFit="1" customWidth="1"/>
    <col min="8107" max="8107" width="3.85546875" customWidth="1"/>
    <col min="8108" max="8108" width="3.5703125" customWidth="1"/>
    <col min="8109" max="8109" width="4" bestFit="1" customWidth="1"/>
    <col min="8110" max="8110" width="4" customWidth="1"/>
    <col min="8111" max="8111" width="13.28515625" customWidth="1"/>
    <col min="8112" max="8112" width="10.7109375" customWidth="1"/>
    <col min="8113" max="8113" width="13.85546875" bestFit="1" customWidth="1"/>
    <col min="8114" max="8114" width="11.7109375" customWidth="1"/>
    <col min="8352" max="8352" width="33.28515625" customWidth="1"/>
    <col min="8353" max="8353" width="27.140625" customWidth="1"/>
    <col min="8354" max="8354" width="18.7109375" customWidth="1"/>
    <col min="8355" max="8355" width="6.7109375" bestFit="1" customWidth="1"/>
    <col min="8356" max="8356" width="3.7109375" customWidth="1"/>
    <col min="8357" max="8357" width="4" customWidth="1"/>
    <col min="8358" max="8358" width="3.85546875" bestFit="1" customWidth="1"/>
    <col min="8359" max="8359" width="3.7109375" customWidth="1"/>
    <col min="8360" max="8360" width="4.140625" customWidth="1"/>
    <col min="8361" max="8361" width="3.42578125" bestFit="1" customWidth="1"/>
    <col min="8362" max="8362" width="4.140625" bestFit="1" customWidth="1"/>
    <col min="8363" max="8363" width="3.85546875" customWidth="1"/>
    <col min="8364" max="8364" width="3.5703125" customWidth="1"/>
    <col min="8365" max="8365" width="4" bestFit="1" customWidth="1"/>
    <col min="8366" max="8366" width="4" customWidth="1"/>
    <col min="8367" max="8367" width="13.28515625" customWidth="1"/>
    <col min="8368" max="8368" width="10.7109375" customWidth="1"/>
    <col min="8369" max="8369" width="13.85546875" bestFit="1" customWidth="1"/>
    <col min="8370" max="8370" width="11.7109375" customWidth="1"/>
    <col min="8608" max="8608" width="33.28515625" customWidth="1"/>
    <col min="8609" max="8609" width="27.140625" customWidth="1"/>
    <col min="8610" max="8610" width="18.7109375" customWidth="1"/>
    <col min="8611" max="8611" width="6.7109375" bestFit="1" customWidth="1"/>
    <col min="8612" max="8612" width="3.7109375" customWidth="1"/>
    <col min="8613" max="8613" width="4" customWidth="1"/>
    <col min="8614" max="8614" width="3.85546875" bestFit="1" customWidth="1"/>
    <col min="8615" max="8615" width="3.7109375" customWidth="1"/>
    <col min="8616" max="8616" width="4.140625" customWidth="1"/>
    <col min="8617" max="8617" width="3.42578125" bestFit="1" customWidth="1"/>
    <col min="8618" max="8618" width="4.140625" bestFit="1" customWidth="1"/>
    <col min="8619" max="8619" width="3.85546875" customWidth="1"/>
    <col min="8620" max="8620" width="3.5703125" customWidth="1"/>
    <col min="8621" max="8621" width="4" bestFit="1" customWidth="1"/>
    <col min="8622" max="8622" width="4" customWidth="1"/>
    <col min="8623" max="8623" width="13.28515625" customWidth="1"/>
    <col min="8624" max="8624" width="10.7109375" customWidth="1"/>
    <col min="8625" max="8625" width="13.85546875" bestFit="1" customWidth="1"/>
    <col min="8626" max="8626" width="11.7109375" customWidth="1"/>
    <col min="8864" max="8864" width="33.28515625" customWidth="1"/>
    <col min="8865" max="8865" width="27.140625" customWidth="1"/>
    <col min="8866" max="8866" width="18.7109375" customWidth="1"/>
    <col min="8867" max="8867" width="6.7109375" bestFit="1" customWidth="1"/>
    <col min="8868" max="8868" width="3.7109375" customWidth="1"/>
    <col min="8869" max="8869" width="4" customWidth="1"/>
    <col min="8870" max="8870" width="3.85546875" bestFit="1" customWidth="1"/>
    <col min="8871" max="8871" width="3.7109375" customWidth="1"/>
    <col min="8872" max="8872" width="4.140625" customWidth="1"/>
    <col min="8873" max="8873" width="3.42578125" bestFit="1" customWidth="1"/>
    <col min="8874" max="8874" width="4.140625" bestFit="1" customWidth="1"/>
    <col min="8875" max="8875" width="3.85546875" customWidth="1"/>
    <col min="8876" max="8876" width="3.5703125" customWidth="1"/>
    <col min="8877" max="8877" width="4" bestFit="1" customWidth="1"/>
    <col min="8878" max="8878" width="4" customWidth="1"/>
    <col min="8879" max="8879" width="13.28515625" customWidth="1"/>
    <col min="8880" max="8880" width="10.7109375" customWidth="1"/>
    <col min="8881" max="8881" width="13.85546875" bestFit="1" customWidth="1"/>
    <col min="8882" max="8882" width="11.7109375" customWidth="1"/>
  </cols>
  <sheetData>
    <row r="2" spans="1:19" ht="33">
      <c r="A2" s="837" t="s">
        <v>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</row>
    <row r="3" spans="1:19" ht="20.25">
      <c r="A3" s="844" t="s">
        <v>141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</row>
    <row r="4" spans="1:19" ht="20.25">
      <c r="A4" s="845" t="s">
        <v>30</v>
      </c>
      <c r="B4" s="845"/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</row>
    <row r="5" spans="1:19" ht="18.75">
      <c r="A5" s="846" t="s">
        <v>1064</v>
      </c>
      <c r="B5" s="846"/>
      <c r="C5" s="846"/>
      <c r="D5" s="604"/>
      <c r="E5" s="604"/>
      <c r="F5" s="604"/>
      <c r="G5" s="604"/>
      <c r="H5" s="604"/>
      <c r="I5" s="604"/>
      <c r="J5" s="604"/>
      <c r="K5" s="604"/>
      <c r="L5" s="611"/>
      <c r="M5" s="195"/>
      <c r="N5" s="195"/>
      <c r="O5" s="195"/>
      <c r="P5" s="195"/>
      <c r="Q5" s="195"/>
      <c r="R5" s="5"/>
    </row>
    <row r="6" spans="1:19" ht="18.75">
      <c r="A6" s="605" t="s">
        <v>1845</v>
      </c>
      <c r="B6" s="605"/>
      <c r="C6" s="605"/>
      <c r="D6" s="606"/>
      <c r="E6" s="606"/>
      <c r="F6" s="606"/>
      <c r="G6" s="606"/>
      <c r="H6" s="607"/>
      <c r="I6" s="607"/>
      <c r="J6" s="607"/>
      <c r="K6" s="607"/>
      <c r="L6" s="605"/>
      <c r="M6" s="195"/>
      <c r="N6" s="195"/>
      <c r="O6" s="195"/>
      <c r="P6" s="195"/>
      <c r="Q6" s="195"/>
      <c r="R6" s="5"/>
    </row>
    <row r="7" spans="1:19" ht="18.75">
      <c r="A7" s="605" t="s">
        <v>1846</v>
      </c>
      <c r="B7" s="608"/>
      <c r="C7" s="609"/>
      <c r="D7" s="606"/>
      <c r="E7" s="606"/>
      <c r="F7" s="606"/>
      <c r="G7" s="606"/>
      <c r="H7" s="606"/>
      <c r="I7" s="606"/>
      <c r="J7" s="606"/>
      <c r="K7" s="606"/>
      <c r="L7" s="605"/>
      <c r="M7" s="504"/>
      <c r="N7" s="504"/>
      <c r="O7" s="504"/>
      <c r="P7" s="504"/>
      <c r="Q7" s="504"/>
      <c r="R7" s="303"/>
      <c r="S7" s="304"/>
    </row>
    <row r="8" spans="1:19" ht="18.75">
      <c r="A8" s="608" t="s">
        <v>1087</v>
      </c>
      <c r="B8" s="608"/>
      <c r="C8" s="609"/>
      <c r="D8" s="606"/>
      <c r="E8" s="606"/>
      <c r="F8" s="606"/>
      <c r="G8" s="606"/>
      <c r="H8" s="610"/>
      <c r="I8" s="610"/>
      <c r="J8" s="610"/>
      <c r="K8" s="610"/>
      <c r="L8" s="608"/>
      <c r="M8" s="504"/>
      <c r="N8" s="504"/>
      <c r="O8" s="504"/>
      <c r="P8" s="504"/>
      <c r="Q8" s="504"/>
      <c r="R8" s="303"/>
      <c r="S8" s="304"/>
    </row>
    <row r="9" spans="1:19" ht="18.75">
      <c r="A9" s="846" t="s">
        <v>1065</v>
      </c>
      <c r="B9" s="846"/>
      <c r="C9" s="846"/>
      <c r="D9" s="604"/>
      <c r="E9" s="604"/>
      <c r="F9" s="604"/>
      <c r="G9" s="604"/>
      <c r="H9" s="604"/>
      <c r="I9" s="604"/>
      <c r="J9" s="604"/>
      <c r="K9" s="604"/>
      <c r="L9" s="611"/>
      <c r="M9" s="504"/>
      <c r="N9" s="504"/>
      <c r="O9" s="504"/>
      <c r="P9" s="504"/>
      <c r="Q9" s="504"/>
      <c r="R9" s="303"/>
      <c r="S9" s="304"/>
    </row>
    <row r="10" spans="1:19" s="301" customFormat="1">
      <c r="A10" s="865" t="s">
        <v>1125</v>
      </c>
      <c r="B10" s="865" t="s">
        <v>3</v>
      </c>
      <c r="C10" s="865" t="s">
        <v>790</v>
      </c>
      <c r="D10" s="859" t="s">
        <v>791</v>
      </c>
      <c r="E10" s="860"/>
      <c r="F10" s="861"/>
      <c r="G10" s="859" t="s">
        <v>6</v>
      </c>
      <c r="H10" s="860"/>
      <c r="I10" s="861"/>
      <c r="J10" s="859" t="s">
        <v>7</v>
      </c>
      <c r="K10" s="860"/>
      <c r="L10" s="861"/>
      <c r="M10" s="859" t="s">
        <v>8</v>
      </c>
      <c r="N10" s="860"/>
      <c r="O10" s="861"/>
      <c r="P10" s="862" t="s">
        <v>792</v>
      </c>
      <c r="Q10" s="863"/>
      <c r="R10" s="864"/>
      <c r="S10" s="865" t="s">
        <v>10</v>
      </c>
    </row>
    <row r="11" spans="1:19" s="301" customFormat="1">
      <c r="A11" s="866"/>
      <c r="B11" s="866"/>
      <c r="C11" s="866"/>
      <c r="D11" s="481" t="s">
        <v>11</v>
      </c>
      <c r="E11" s="481" t="s">
        <v>12</v>
      </c>
      <c r="F11" s="481" t="s">
        <v>13</v>
      </c>
      <c r="G11" s="481" t="s">
        <v>14</v>
      </c>
      <c r="H11" s="481" t="s">
        <v>15</v>
      </c>
      <c r="I11" s="481" t="s">
        <v>16</v>
      </c>
      <c r="J11" s="481" t="s">
        <v>17</v>
      </c>
      <c r="K11" s="481" t="s">
        <v>18</v>
      </c>
      <c r="L11" s="481" t="s">
        <v>19</v>
      </c>
      <c r="M11" s="481" t="s">
        <v>20</v>
      </c>
      <c r="N11" s="481" t="s">
        <v>21</v>
      </c>
      <c r="O11" s="481" t="s">
        <v>22</v>
      </c>
      <c r="P11" s="481" t="s">
        <v>23</v>
      </c>
      <c r="Q11" s="481" t="s">
        <v>793</v>
      </c>
      <c r="R11" s="481" t="s">
        <v>25</v>
      </c>
      <c r="S11" s="866"/>
    </row>
    <row r="12" spans="1:19" ht="15.75" hidden="1">
      <c r="A12" s="505"/>
      <c r="B12" s="505"/>
      <c r="C12" s="505"/>
      <c r="D12" s="506"/>
      <c r="E12" s="506"/>
      <c r="F12" s="506"/>
      <c r="G12" s="506"/>
      <c r="H12" s="506"/>
      <c r="I12" s="506"/>
      <c r="J12" s="506"/>
      <c r="K12" s="506"/>
      <c r="L12" s="506"/>
      <c r="M12" s="506"/>
      <c r="N12" s="506"/>
      <c r="O12" s="506"/>
      <c r="P12" s="507"/>
      <c r="Q12" s="508"/>
      <c r="R12" s="509"/>
      <c r="S12" s="510"/>
    </row>
    <row r="13" spans="1:19" ht="45">
      <c r="A13" s="218" t="s">
        <v>1088</v>
      </c>
      <c r="B13" s="218" t="s">
        <v>1130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 t="s">
        <v>1066</v>
      </c>
    </row>
    <row r="14" spans="1:19" s="10" customFormat="1" ht="59.25" customHeight="1">
      <c r="A14" s="232" t="s">
        <v>1129</v>
      </c>
      <c r="B14" s="232" t="s">
        <v>1067</v>
      </c>
      <c r="C14" s="511" t="s">
        <v>1068</v>
      </c>
      <c r="D14" s="512">
        <v>5</v>
      </c>
      <c r="E14" s="512">
        <v>6</v>
      </c>
      <c r="F14" s="512">
        <v>6</v>
      </c>
      <c r="G14" s="512">
        <v>6</v>
      </c>
      <c r="H14" s="512">
        <v>6</v>
      </c>
      <c r="I14" s="512">
        <v>6</v>
      </c>
      <c r="J14" s="512">
        <v>7</v>
      </c>
      <c r="K14" s="512">
        <v>5</v>
      </c>
      <c r="L14" s="512">
        <v>6</v>
      </c>
      <c r="M14" s="512">
        <v>6</v>
      </c>
      <c r="N14" s="512">
        <v>5</v>
      </c>
      <c r="O14" s="512">
        <v>4</v>
      </c>
      <c r="P14" s="513"/>
      <c r="Q14" s="513"/>
      <c r="R14" s="513"/>
      <c r="S14" s="305"/>
    </row>
    <row r="15" spans="1:19" ht="49.5" customHeight="1">
      <c r="A15" s="232" t="s">
        <v>1089</v>
      </c>
      <c r="B15" s="230" t="s">
        <v>1069</v>
      </c>
      <c r="C15" s="230" t="s">
        <v>1068</v>
      </c>
      <c r="D15" s="512">
        <v>5</v>
      </c>
      <c r="E15" s="512">
        <v>6</v>
      </c>
      <c r="F15" s="512">
        <v>6</v>
      </c>
      <c r="G15" s="512">
        <v>6</v>
      </c>
      <c r="H15" s="512">
        <v>6</v>
      </c>
      <c r="I15" s="512">
        <v>6</v>
      </c>
      <c r="J15" s="512">
        <v>7</v>
      </c>
      <c r="K15" s="512">
        <v>5</v>
      </c>
      <c r="L15" s="512">
        <v>6</v>
      </c>
      <c r="M15" s="512">
        <v>6</v>
      </c>
      <c r="N15" s="512">
        <v>5</v>
      </c>
      <c r="O15" s="512">
        <v>4</v>
      </c>
      <c r="P15" s="514"/>
      <c r="Q15" s="515"/>
      <c r="R15" s="516"/>
      <c r="S15" s="87"/>
    </row>
    <row r="16" spans="1:19" ht="51.75">
      <c r="A16" s="517" t="s">
        <v>1090</v>
      </c>
      <c r="B16" s="230" t="s">
        <v>1070</v>
      </c>
      <c r="C16" s="230" t="s">
        <v>1068</v>
      </c>
      <c r="D16" s="512">
        <v>5</v>
      </c>
      <c r="E16" s="512">
        <v>6</v>
      </c>
      <c r="F16" s="512">
        <v>6</v>
      </c>
      <c r="G16" s="512">
        <v>6</v>
      </c>
      <c r="H16" s="512">
        <v>6</v>
      </c>
      <c r="I16" s="512">
        <v>6</v>
      </c>
      <c r="J16" s="512">
        <v>7</v>
      </c>
      <c r="K16" s="512">
        <v>5</v>
      </c>
      <c r="L16" s="512">
        <v>6</v>
      </c>
      <c r="M16" s="512">
        <v>6</v>
      </c>
      <c r="N16" s="512">
        <v>5</v>
      </c>
      <c r="O16" s="512">
        <v>4</v>
      </c>
      <c r="P16" s="518"/>
      <c r="Q16" s="519"/>
      <c r="R16" s="520"/>
      <c r="S16" s="305"/>
    </row>
    <row r="17" spans="1:19" ht="51.75">
      <c r="A17" s="517" t="s">
        <v>1091</v>
      </c>
      <c r="B17" s="306" t="s">
        <v>1071</v>
      </c>
      <c r="C17" s="306" t="s">
        <v>765</v>
      </c>
      <c r="D17" s="521"/>
      <c r="E17" s="521"/>
      <c r="F17" s="512">
        <v>1</v>
      </c>
      <c r="G17" s="521"/>
      <c r="H17" s="521"/>
      <c r="I17" s="512">
        <v>1</v>
      </c>
      <c r="J17" s="307"/>
      <c r="K17" s="521"/>
      <c r="L17" s="512">
        <v>1</v>
      </c>
      <c r="M17" s="503"/>
      <c r="N17" s="521"/>
      <c r="O17" s="512">
        <v>1</v>
      </c>
      <c r="P17" s="522"/>
      <c r="Q17" s="522"/>
      <c r="R17" s="522"/>
      <c r="S17" s="87"/>
    </row>
    <row r="18" spans="1:19" ht="86.25">
      <c r="A18" s="517" t="s">
        <v>1092</v>
      </c>
      <c r="B18" s="230" t="s">
        <v>1072</v>
      </c>
      <c r="C18" s="230" t="s">
        <v>1073</v>
      </c>
      <c r="D18" s="521"/>
      <c r="E18" s="521"/>
      <c r="F18" s="512">
        <v>10</v>
      </c>
      <c r="G18" s="512">
        <v>2</v>
      </c>
      <c r="H18" s="521"/>
      <c r="I18" s="512">
        <v>10</v>
      </c>
      <c r="J18" s="512">
        <v>3</v>
      </c>
      <c r="K18" s="521"/>
      <c r="L18" s="512">
        <v>10</v>
      </c>
      <c r="M18" s="512">
        <v>5</v>
      </c>
      <c r="N18" s="512">
        <v>5</v>
      </c>
      <c r="O18" s="521"/>
      <c r="P18" s="514"/>
      <c r="Q18" s="515"/>
      <c r="R18" s="516"/>
      <c r="S18" s="87"/>
    </row>
    <row r="19" spans="1:19" ht="60">
      <c r="A19" s="482" t="s">
        <v>1131</v>
      </c>
      <c r="B19" s="228" t="s">
        <v>1074</v>
      </c>
      <c r="C19" s="228" t="s">
        <v>1075</v>
      </c>
      <c r="D19" s="521"/>
      <c r="E19" s="521"/>
      <c r="F19" s="512">
        <v>10</v>
      </c>
      <c r="G19" s="512">
        <v>2</v>
      </c>
      <c r="H19" s="521"/>
      <c r="I19" s="512">
        <v>10</v>
      </c>
      <c r="J19" s="512">
        <v>3</v>
      </c>
      <c r="K19" s="521"/>
      <c r="L19" s="512">
        <v>10</v>
      </c>
      <c r="M19" s="512">
        <v>5</v>
      </c>
      <c r="N19" s="512">
        <v>5</v>
      </c>
      <c r="O19" s="521"/>
      <c r="P19" s="523"/>
      <c r="Q19" s="515"/>
      <c r="R19" s="516"/>
      <c r="S19" s="307"/>
    </row>
    <row r="20" spans="1:19" ht="68.25" customHeight="1">
      <c r="A20" s="35" t="s">
        <v>1132</v>
      </c>
      <c r="B20" s="230" t="s">
        <v>1133</v>
      </c>
      <c r="C20" s="230" t="s">
        <v>1076</v>
      </c>
      <c r="D20" s="512">
        <v>1</v>
      </c>
      <c r="E20" s="512">
        <v>1</v>
      </c>
      <c r="F20" s="512">
        <v>1</v>
      </c>
      <c r="G20" s="512">
        <v>1</v>
      </c>
      <c r="H20" s="512">
        <v>1</v>
      </c>
      <c r="I20" s="512">
        <v>1</v>
      </c>
      <c r="J20" s="512">
        <v>1</v>
      </c>
      <c r="K20" s="512">
        <v>1</v>
      </c>
      <c r="L20" s="512">
        <v>1</v>
      </c>
      <c r="M20" s="512">
        <v>1</v>
      </c>
      <c r="N20" s="512">
        <v>1</v>
      </c>
      <c r="O20" s="512">
        <v>1</v>
      </c>
      <c r="P20" s="523"/>
      <c r="Q20" s="515"/>
      <c r="R20" s="516"/>
      <c r="S20" s="307"/>
    </row>
    <row r="21" spans="1:19" ht="61.5" customHeight="1">
      <c r="A21" s="482" t="s">
        <v>1134</v>
      </c>
      <c r="B21" s="228" t="s">
        <v>491</v>
      </c>
      <c r="C21" s="228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523"/>
      <c r="Q21" s="524"/>
      <c r="R21" s="525"/>
      <c r="S21" s="307"/>
    </row>
    <row r="22" spans="1:19" ht="51.75">
      <c r="A22" s="517" t="s">
        <v>1142</v>
      </c>
      <c r="B22" s="230" t="s">
        <v>1135</v>
      </c>
      <c r="C22" s="230" t="s">
        <v>1141</v>
      </c>
      <c r="D22" s="307"/>
      <c r="E22" s="512">
        <v>6</v>
      </c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523">
        <v>16400</v>
      </c>
      <c r="Q22" s="515"/>
      <c r="R22" s="516"/>
      <c r="S22" s="307"/>
    </row>
    <row r="23" spans="1:19" ht="39" customHeight="1">
      <c r="A23" s="517" t="s">
        <v>1136</v>
      </c>
      <c r="B23" s="230" t="s">
        <v>1077</v>
      </c>
      <c r="C23" s="230" t="s">
        <v>1078</v>
      </c>
      <c r="D23" s="307"/>
      <c r="E23" s="512">
        <v>2</v>
      </c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523">
        <v>70000</v>
      </c>
      <c r="Q23" s="515"/>
      <c r="R23" s="516"/>
      <c r="S23" s="307"/>
    </row>
    <row r="24" spans="1:19" ht="40.5" customHeight="1">
      <c r="A24" s="517" t="s">
        <v>1137</v>
      </c>
      <c r="B24" s="230" t="s">
        <v>1079</v>
      </c>
      <c r="C24" s="230" t="s">
        <v>646</v>
      </c>
      <c r="D24" s="307"/>
      <c r="E24" s="512">
        <v>1</v>
      </c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523">
        <v>60000</v>
      </c>
      <c r="Q24" s="515"/>
      <c r="R24" s="516"/>
      <c r="S24" s="307"/>
    </row>
    <row r="25" spans="1:19" ht="34.5">
      <c r="A25" s="517" t="s">
        <v>1143</v>
      </c>
      <c r="B25" s="230" t="s">
        <v>1138</v>
      </c>
      <c r="C25" s="230" t="s">
        <v>1080</v>
      </c>
      <c r="D25" s="307"/>
      <c r="E25" s="512">
        <v>1</v>
      </c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523">
        <v>75000</v>
      </c>
      <c r="Q25" s="515"/>
      <c r="R25" s="516"/>
      <c r="S25" s="307"/>
    </row>
    <row r="26" spans="1:19" ht="45.75" customHeight="1">
      <c r="A26" s="517" t="s">
        <v>1139</v>
      </c>
      <c r="B26" s="230" t="s">
        <v>1140</v>
      </c>
      <c r="C26" s="230" t="s">
        <v>1081</v>
      </c>
      <c r="D26" s="307"/>
      <c r="E26" s="512">
        <v>2</v>
      </c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523">
        <v>17900</v>
      </c>
      <c r="Q26" s="515"/>
      <c r="R26" s="516"/>
      <c r="S26" s="307"/>
    </row>
    <row r="27" spans="1:19" ht="61.5" customHeight="1">
      <c r="A27" s="517" t="s">
        <v>1144</v>
      </c>
      <c r="B27" s="230" t="s">
        <v>1082</v>
      </c>
      <c r="C27" s="230" t="s">
        <v>1145</v>
      </c>
      <c r="D27" s="307"/>
      <c r="E27" s="512">
        <v>1</v>
      </c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523">
        <v>50000</v>
      </c>
      <c r="Q27" s="515"/>
      <c r="R27" s="516"/>
      <c r="S27" s="307"/>
    </row>
    <row r="28" spans="1:19" ht="51.75">
      <c r="A28" s="517" t="s">
        <v>1146</v>
      </c>
      <c r="B28" s="230" t="s">
        <v>1083</v>
      </c>
      <c r="C28" s="230" t="s">
        <v>1150</v>
      </c>
      <c r="D28" s="512">
        <v>25</v>
      </c>
      <c r="E28" s="512">
        <v>25</v>
      </c>
      <c r="F28" s="512">
        <v>25</v>
      </c>
      <c r="G28" s="512">
        <v>25</v>
      </c>
      <c r="H28" s="512">
        <v>25</v>
      </c>
      <c r="I28" s="512">
        <v>25</v>
      </c>
      <c r="J28" s="512">
        <v>25</v>
      </c>
      <c r="K28" s="512">
        <v>25</v>
      </c>
      <c r="L28" s="512">
        <v>25</v>
      </c>
      <c r="M28" s="512">
        <v>25</v>
      </c>
      <c r="N28" s="512">
        <v>25</v>
      </c>
      <c r="O28" s="512">
        <v>25</v>
      </c>
      <c r="P28" s="526"/>
      <c r="Q28" s="527"/>
      <c r="R28" s="528"/>
      <c r="S28" s="307"/>
    </row>
    <row r="29" spans="1:19" ht="39.75" customHeight="1">
      <c r="A29" s="482" t="s">
        <v>1147</v>
      </c>
      <c r="B29" s="228" t="s">
        <v>1148</v>
      </c>
      <c r="C29" s="228" t="s">
        <v>1084</v>
      </c>
      <c r="D29" s="512">
        <v>3</v>
      </c>
      <c r="E29" s="512">
        <v>3</v>
      </c>
      <c r="F29" s="512">
        <v>4</v>
      </c>
      <c r="G29" s="512">
        <v>3</v>
      </c>
      <c r="H29" s="512">
        <v>3</v>
      </c>
      <c r="I29" s="512">
        <v>4</v>
      </c>
      <c r="J29" s="512">
        <v>3</v>
      </c>
      <c r="K29" s="512">
        <v>3</v>
      </c>
      <c r="L29" s="512">
        <v>4</v>
      </c>
      <c r="M29" s="512">
        <v>3</v>
      </c>
      <c r="N29" s="512">
        <v>4</v>
      </c>
      <c r="O29" s="512">
        <v>3</v>
      </c>
      <c r="P29" s="523"/>
      <c r="Q29" s="515"/>
      <c r="R29" s="516"/>
      <c r="S29" s="307"/>
    </row>
    <row r="30" spans="1:19" ht="87" thickBot="1">
      <c r="A30" s="517" t="s">
        <v>1149</v>
      </c>
      <c r="B30" s="230" t="s">
        <v>1085</v>
      </c>
      <c r="C30" s="230" t="s">
        <v>1086</v>
      </c>
      <c r="D30" s="529"/>
      <c r="E30" s="529"/>
      <c r="F30" s="512">
        <v>1</v>
      </c>
      <c r="G30" s="529"/>
      <c r="H30" s="529"/>
      <c r="I30" s="529"/>
      <c r="J30" s="529"/>
      <c r="K30" s="512">
        <v>1</v>
      </c>
      <c r="L30" s="529"/>
      <c r="M30" s="529"/>
      <c r="N30" s="529"/>
      <c r="O30" s="529"/>
      <c r="P30" s="526"/>
      <c r="Q30" s="527"/>
      <c r="R30" s="528"/>
      <c r="S30" s="307"/>
    </row>
    <row r="31" spans="1:19" ht="16.5" thickBot="1">
      <c r="A31" s="195"/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406">
        <v>289300</v>
      </c>
      <c r="Q31" s="195"/>
      <c r="R31" s="195"/>
      <c r="S31" s="502"/>
    </row>
  </sheetData>
  <mergeCells count="14">
    <mergeCell ref="M10:O10"/>
    <mergeCell ref="P10:R10"/>
    <mergeCell ref="S10:S11"/>
    <mergeCell ref="A2:S2"/>
    <mergeCell ref="A3:S3"/>
    <mergeCell ref="A4:S4"/>
    <mergeCell ref="A10:A11"/>
    <mergeCell ref="B10:B11"/>
    <mergeCell ref="C10:C11"/>
    <mergeCell ref="D10:F10"/>
    <mergeCell ref="G10:I10"/>
    <mergeCell ref="J10:L10"/>
    <mergeCell ref="A5:C5"/>
    <mergeCell ref="A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01"/>
  <sheetViews>
    <sheetView topLeftCell="A83" workbookViewId="0">
      <selection activeCell="A83" sqref="A83"/>
    </sheetView>
  </sheetViews>
  <sheetFormatPr baseColWidth="10" defaultColWidth="11.42578125" defaultRowHeight="15"/>
  <cols>
    <col min="1" max="1" width="49" customWidth="1"/>
    <col min="2" max="2" width="34.7109375" customWidth="1"/>
    <col min="3" max="3" width="21.42578125" customWidth="1"/>
    <col min="4" max="4" width="6" customWidth="1"/>
    <col min="5" max="5" width="5" bestFit="1" customWidth="1"/>
    <col min="6" max="6" width="5.42578125" customWidth="1"/>
    <col min="7" max="7" width="5" bestFit="1" customWidth="1"/>
    <col min="8" max="8" width="6.5703125" customWidth="1"/>
    <col min="9" max="9" width="5.42578125" customWidth="1"/>
    <col min="10" max="10" width="5" bestFit="1" customWidth="1"/>
    <col min="11" max="11" width="3.85546875" customWidth="1"/>
    <col min="12" max="12" width="5.42578125" bestFit="1" customWidth="1"/>
    <col min="13" max="13" width="5" bestFit="1" customWidth="1"/>
    <col min="14" max="14" width="4.5703125" customWidth="1"/>
    <col min="15" max="15" width="5.42578125" bestFit="1" customWidth="1"/>
    <col min="16" max="16" width="23.42578125" customWidth="1"/>
    <col min="17" max="17" width="9" customWidth="1"/>
    <col min="18" max="18" width="11.85546875" customWidth="1"/>
    <col min="19" max="19" width="30.7109375" customWidth="1"/>
    <col min="241" max="241" width="72.85546875" customWidth="1"/>
    <col min="242" max="242" width="51.5703125" customWidth="1"/>
    <col min="243" max="243" width="31.7109375" customWidth="1"/>
    <col min="244" max="244" width="3" customWidth="1"/>
    <col min="245" max="245" width="5" bestFit="1" customWidth="1"/>
    <col min="246" max="246" width="5.42578125" customWidth="1"/>
    <col min="247" max="247" width="5" bestFit="1" customWidth="1"/>
    <col min="248" max="248" width="3.85546875" customWidth="1"/>
    <col min="249" max="249" width="5.42578125" customWidth="1"/>
    <col min="250" max="250" width="5" bestFit="1" customWidth="1"/>
    <col min="251" max="251" width="3.85546875" customWidth="1"/>
    <col min="252" max="252" width="4.7109375" customWidth="1"/>
    <col min="253" max="253" width="5" bestFit="1" customWidth="1"/>
    <col min="254" max="254" width="4.5703125" customWidth="1"/>
    <col min="255" max="255" width="4.85546875" customWidth="1"/>
    <col min="256" max="256" width="23.42578125" customWidth="1"/>
    <col min="257" max="257" width="9" customWidth="1"/>
    <col min="258" max="258" width="11.140625" customWidth="1"/>
    <col min="259" max="259" width="30.7109375" customWidth="1"/>
    <col min="497" max="497" width="72.85546875" customWidth="1"/>
    <col min="498" max="498" width="51.5703125" customWidth="1"/>
    <col min="499" max="499" width="31.7109375" customWidth="1"/>
    <col min="500" max="500" width="3" customWidth="1"/>
    <col min="501" max="501" width="5" bestFit="1" customWidth="1"/>
    <col min="502" max="502" width="5.42578125" customWidth="1"/>
    <col min="503" max="503" width="5" bestFit="1" customWidth="1"/>
    <col min="504" max="504" width="3.85546875" customWidth="1"/>
    <col min="505" max="505" width="5.42578125" customWidth="1"/>
    <col min="506" max="506" width="5" bestFit="1" customWidth="1"/>
    <col min="507" max="507" width="3.85546875" customWidth="1"/>
    <col min="508" max="508" width="4.7109375" customWidth="1"/>
    <col min="509" max="509" width="5" bestFit="1" customWidth="1"/>
    <col min="510" max="510" width="4.5703125" customWidth="1"/>
    <col min="511" max="511" width="4.85546875" customWidth="1"/>
    <col min="512" max="512" width="23.42578125" customWidth="1"/>
    <col min="513" max="513" width="9" customWidth="1"/>
    <col min="514" max="514" width="11.140625" customWidth="1"/>
    <col min="515" max="515" width="30.7109375" customWidth="1"/>
    <col min="753" max="753" width="72.85546875" customWidth="1"/>
    <col min="754" max="754" width="51.5703125" customWidth="1"/>
    <col min="755" max="755" width="31.7109375" customWidth="1"/>
    <col min="756" max="756" width="3" customWidth="1"/>
    <col min="757" max="757" width="5" bestFit="1" customWidth="1"/>
    <col min="758" max="758" width="5.42578125" customWidth="1"/>
    <col min="759" max="759" width="5" bestFit="1" customWidth="1"/>
    <col min="760" max="760" width="3.85546875" customWidth="1"/>
    <col min="761" max="761" width="5.42578125" customWidth="1"/>
    <col min="762" max="762" width="5" bestFit="1" customWidth="1"/>
    <col min="763" max="763" width="3.85546875" customWidth="1"/>
    <col min="764" max="764" width="4.7109375" customWidth="1"/>
    <col min="765" max="765" width="5" bestFit="1" customWidth="1"/>
    <col min="766" max="766" width="4.5703125" customWidth="1"/>
    <col min="767" max="767" width="4.85546875" customWidth="1"/>
    <col min="768" max="768" width="23.42578125" customWidth="1"/>
    <col min="769" max="769" width="9" customWidth="1"/>
    <col min="770" max="770" width="11.140625" customWidth="1"/>
    <col min="771" max="771" width="30.7109375" customWidth="1"/>
    <col min="1009" max="1009" width="72.85546875" customWidth="1"/>
    <col min="1010" max="1010" width="51.5703125" customWidth="1"/>
    <col min="1011" max="1011" width="31.7109375" customWidth="1"/>
    <col min="1012" max="1012" width="3" customWidth="1"/>
    <col min="1013" max="1013" width="5" bestFit="1" customWidth="1"/>
    <col min="1014" max="1014" width="5.42578125" customWidth="1"/>
    <col min="1015" max="1015" width="5" bestFit="1" customWidth="1"/>
    <col min="1016" max="1016" width="3.85546875" customWidth="1"/>
    <col min="1017" max="1017" width="5.42578125" customWidth="1"/>
    <col min="1018" max="1018" width="5" bestFit="1" customWidth="1"/>
    <col min="1019" max="1019" width="3.85546875" customWidth="1"/>
    <col min="1020" max="1020" width="4.7109375" customWidth="1"/>
    <col min="1021" max="1021" width="5" bestFit="1" customWidth="1"/>
    <col min="1022" max="1022" width="4.5703125" customWidth="1"/>
    <col min="1023" max="1023" width="4.85546875" customWidth="1"/>
    <col min="1024" max="1024" width="23.42578125" customWidth="1"/>
    <col min="1025" max="1025" width="9" customWidth="1"/>
    <col min="1026" max="1026" width="11.140625" customWidth="1"/>
    <col min="1027" max="1027" width="30.7109375" customWidth="1"/>
    <col min="1265" max="1265" width="72.85546875" customWidth="1"/>
    <col min="1266" max="1266" width="51.5703125" customWidth="1"/>
    <col min="1267" max="1267" width="31.7109375" customWidth="1"/>
    <col min="1268" max="1268" width="3" customWidth="1"/>
    <col min="1269" max="1269" width="5" bestFit="1" customWidth="1"/>
    <col min="1270" max="1270" width="5.42578125" customWidth="1"/>
    <col min="1271" max="1271" width="5" bestFit="1" customWidth="1"/>
    <col min="1272" max="1272" width="3.85546875" customWidth="1"/>
    <col min="1273" max="1273" width="5.42578125" customWidth="1"/>
    <col min="1274" max="1274" width="5" bestFit="1" customWidth="1"/>
    <col min="1275" max="1275" width="3.85546875" customWidth="1"/>
    <col min="1276" max="1276" width="4.7109375" customWidth="1"/>
    <col min="1277" max="1277" width="5" bestFit="1" customWidth="1"/>
    <col min="1278" max="1278" width="4.5703125" customWidth="1"/>
    <col min="1279" max="1279" width="4.85546875" customWidth="1"/>
    <col min="1280" max="1280" width="23.42578125" customWidth="1"/>
    <col min="1281" max="1281" width="9" customWidth="1"/>
    <col min="1282" max="1282" width="11.140625" customWidth="1"/>
    <col min="1283" max="1283" width="30.7109375" customWidth="1"/>
    <col min="1521" max="1521" width="72.85546875" customWidth="1"/>
    <col min="1522" max="1522" width="51.5703125" customWidth="1"/>
    <col min="1523" max="1523" width="31.7109375" customWidth="1"/>
    <col min="1524" max="1524" width="3" customWidth="1"/>
    <col min="1525" max="1525" width="5" bestFit="1" customWidth="1"/>
    <col min="1526" max="1526" width="5.42578125" customWidth="1"/>
    <col min="1527" max="1527" width="5" bestFit="1" customWidth="1"/>
    <col min="1528" max="1528" width="3.85546875" customWidth="1"/>
    <col min="1529" max="1529" width="5.42578125" customWidth="1"/>
    <col min="1530" max="1530" width="5" bestFit="1" customWidth="1"/>
    <col min="1531" max="1531" width="3.85546875" customWidth="1"/>
    <col min="1532" max="1532" width="4.7109375" customWidth="1"/>
    <col min="1533" max="1533" width="5" bestFit="1" customWidth="1"/>
    <col min="1534" max="1534" width="4.5703125" customWidth="1"/>
    <col min="1535" max="1535" width="4.85546875" customWidth="1"/>
    <col min="1536" max="1536" width="23.42578125" customWidth="1"/>
    <col min="1537" max="1537" width="9" customWidth="1"/>
    <col min="1538" max="1538" width="11.140625" customWidth="1"/>
    <col min="1539" max="1539" width="30.7109375" customWidth="1"/>
    <col min="1777" max="1777" width="72.85546875" customWidth="1"/>
    <col min="1778" max="1778" width="51.5703125" customWidth="1"/>
    <col min="1779" max="1779" width="31.7109375" customWidth="1"/>
    <col min="1780" max="1780" width="3" customWidth="1"/>
    <col min="1781" max="1781" width="5" bestFit="1" customWidth="1"/>
    <col min="1782" max="1782" width="5.42578125" customWidth="1"/>
    <col min="1783" max="1783" width="5" bestFit="1" customWidth="1"/>
    <col min="1784" max="1784" width="3.85546875" customWidth="1"/>
    <col min="1785" max="1785" width="5.42578125" customWidth="1"/>
    <col min="1786" max="1786" width="5" bestFit="1" customWidth="1"/>
    <col min="1787" max="1787" width="3.85546875" customWidth="1"/>
    <col min="1788" max="1788" width="4.7109375" customWidth="1"/>
    <col min="1789" max="1789" width="5" bestFit="1" customWidth="1"/>
    <col min="1790" max="1790" width="4.5703125" customWidth="1"/>
    <col min="1791" max="1791" width="4.85546875" customWidth="1"/>
    <col min="1792" max="1792" width="23.42578125" customWidth="1"/>
    <col min="1793" max="1793" width="9" customWidth="1"/>
    <col min="1794" max="1794" width="11.140625" customWidth="1"/>
    <col min="1795" max="1795" width="30.7109375" customWidth="1"/>
    <col min="2033" max="2033" width="72.85546875" customWidth="1"/>
    <col min="2034" max="2034" width="51.5703125" customWidth="1"/>
    <col min="2035" max="2035" width="31.7109375" customWidth="1"/>
    <col min="2036" max="2036" width="3" customWidth="1"/>
    <col min="2037" max="2037" width="5" bestFit="1" customWidth="1"/>
    <col min="2038" max="2038" width="5.42578125" customWidth="1"/>
    <col min="2039" max="2039" width="5" bestFit="1" customWidth="1"/>
    <col min="2040" max="2040" width="3.85546875" customWidth="1"/>
    <col min="2041" max="2041" width="5.42578125" customWidth="1"/>
    <col min="2042" max="2042" width="5" bestFit="1" customWidth="1"/>
    <col min="2043" max="2043" width="3.85546875" customWidth="1"/>
    <col min="2044" max="2044" width="4.7109375" customWidth="1"/>
    <col min="2045" max="2045" width="5" bestFit="1" customWidth="1"/>
    <col min="2046" max="2046" width="4.5703125" customWidth="1"/>
    <col min="2047" max="2047" width="4.85546875" customWidth="1"/>
    <col min="2048" max="2048" width="23.42578125" customWidth="1"/>
    <col min="2049" max="2049" width="9" customWidth="1"/>
    <col min="2050" max="2050" width="11.140625" customWidth="1"/>
    <col min="2051" max="2051" width="30.7109375" customWidth="1"/>
    <col min="2289" max="2289" width="72.85546875" customWidth="1"/>
    <col min="2290" max="2290" width="51.5703125" customWidth="1"/>
    <col min="2291" max="2291" width="31.7109375" customWidth="1"/>
    <col min="2292" max="2292" width="3" customWidth="1"/>
    <col min="2293" max="2293" width="5" bestFit="1" customWidth="1"/>
    <col min="2294" max="2294" width="5.42578125" customWidth="1"/>
    <col min="2295" max="2295" width="5" bestFit="1" customWidth="1"/>
    <col min="2296" max="2296" width="3.85546875" customWidth="1"/>
    <col min="2297" max="2297" width="5.42578125" customWidth="1"/>
    <col min="2298" max="2298" width="5" bestFit="1" customWidth="1"/>
    <col min="2299" max="2299" width="3.85546875" customWidth="1"/>
    <col min="2300" max="2300" width="4.7109375" customWidth="1"/>
    <col min="2301" max="2301" width="5" bestFit="1" customWidth="1"/>
    <col min="2302" max="2302" width="4.5703125" customWidth="1"/>
    <col min="2303" max="2303" width="4.85546875" customWidth="1"/>
    <col min="2304" max="2304" width="23.42578125" customWidth="1"/>
    <col min="2305" max="2305" width="9" customWidth="1"/>
    <col min="2306" max="2306" width="11.140625" customWidth="1"/>
    <col min="2307" max="2307" width="30.7109375" customWidth="1"/>
    <col min="2545" max="2545" width="72.85546875" customWidth="1"/>
    <col min="2546" max="2546" width="51.5703125" customWidth="1"/>
    <col min="2547" max="2547" width="31.7109375" customWidth="1"/>
    <col min="2548" max="2548" width="3" customWidth="1"/>
    <col min="2549" max="2549" width="5" bestFit="1" customWidth="1"/>
    <col min="2550" max="2550" width="5.42578125" customWidth="1"/>
    <col min="2551" max="2551" width="5" bestFit="1" customWidth="1"/>
    <col min="2552" max="2552" width="3.85546875" customWidth="1"/>
    <col min="2553" max="2553" width="5.42578125" customWidth="1"/>
    <col min="2554" max="2554" width="5" bestFit="1" customWidth="1"/>
    <col min="2555" max="2555" width="3.85546875" customWidth="1"/>
    <col min="2556" max="2556" width="4.7109375" customWidth="1"/>
    <col min="2557" max="2557" width="5" bestFit="1" customWidth="1"/>
    <col min="2558" max="2558" width="4.5703125" customWidth="1"/>
    <col min="2559" max="2559" width="4.85546875" customWidth="1"/>
    <col min="2560" max="2560" width="23.42578125" customWidth="1"/>
    <col min="2561" max="2561" width="9" customWidth="1"/>
    <col min="2562" max="2562" width="11.140625" customWidth="1"/>
    <col min="2563" max="2563" width="30.7109375" customWidth="1"/>
    <col min="2801" max="2801" width="72.85546875" customWidth="1"/>
    <col min="2802" max="2802" width="51.5703125" customWidth="1"/>
    <col min="2803" max="2803" width="31.7109375" customWidth="1"/>
    <col min="2804" max="2804" width="3" customWidth="1"/>
    <col min="2805" max="2805" width="5" bestFit="1" customWidth="1"/>
    <col min="2806" max="2806" width="5.42578125" customWidth="1"/>
    <col min="2807" max="2807" width="5" bestFit="1" customWidth="1"/>
    <col min="2808" max="2808" width="3.85546875" customWidth="1"/>
    <col min="2809" max="2809" width="5.42578125" customWidth="1"/>
    <col min="2810" max="2810" width="5" bestFit="1" customWidth="1"/>
    <col min="2811" max="2811" width="3.85546875" customWidth="1"/>
    <col min="2812" max="2812" width="4.7109375" customWidth="1"/>
    <col min="2813" max="2813" width="5" bestFit="1" customWidth="1"/>
    <col min="2814" max="2814" width="4.5703125" customWidth="1"/>
    <col min="2815" max="2815" width="4.85546875" customWidth="1"/>
    <col min="2816" max="2816" width="23.42578125" customWidth="1"/>
    <col min="2817" max="2817" width="9" customWidth="1"/>
    <col min="2818" max="2818" width="11.140625" customWidth="1"/>
    <col min="2819" max="2819" width="30.7109375" customWidth="1"/>
    <col min="3057" max="3057" width="72.85546875" customWidth="1"/>
    <col min="3058" max="3058" width="51.5703125" customWidth="1"/>
    <col min="3059" max="3059" width="31.7109375" customWidth="1"/>
    <col min="3060" max="3060" width="3" customWidth="1"/>
    <col min="3061" max="3061" width="5" bestFit="1" customWidth="1"/>
    <col min="3062" max="3062" width="5.42578125" customWidth="1"/>
    <col min="3063" max="3063" width="5" bestFit="1" customWidth="1"/>
    <col min="3064" max="3064" width="3.85546875" customWidth="1"/>
    <col min="3065" max="3065" width="5.42578125" customWidth="1"/>
    <col min="3066" max="3066" width="5" bestFit="1" customWidth="1"/>
    <col min="3067" max="3067" width="3.85546875" customWidth="1"/>
    <col min="3068" max="3068" width="4.7109375" customWidth="1"/>
    <col min="3069" max="3069" width="5" bestFit="1" customWidth="1"/>
    <col min="3070" max="3070" width="4.5703125" customWidth="1"/>
    <col min="3071" max="3071" width="4.85546875" customWidth="1"/>
    <col min="3072" max="3072" width="23.42578125" customWidth="1"/>
    <col min="3073" max="3073" width="9" customWidth="1"/>
    <col min="3074" max="3074" width="11.140625" customWidth="1"/>
    <col min="3075" max="3075" width="30.7109375" customWidth="1"/>
    <col min="3313" max="3313" width="72.85546875" customWidth="1"/>
    <col min="3314" max="3314" width="51.5703125" customWidth="1"/>
    <col min="3315" max="3315" width="31.7109375" customWidth="1"/>
    <col min="3316" max="3316" width="3" customWidth="1"/>
    <col min="3317" max="3317" width="5" bestFit="1" customWidth="1"/>
    <col min="3318" max="3318" width="5.42578125" customWidth="1"/>
    <col min="3319" max="3319" width="5" bestFit="1" customWidth="1"/>
    <col min="3320" max="3320" width="3.85546875" customWidth="1"/>
    <col min="3321" max="3321" width="5.42578125" customWidth="1"/>
    <col min="3322" max="3322" width="5" bestFit="1" customWidth="1"/>
    <col min="3323" max="3323" width="3.85546875" customWidth="1"/>
    <col min="3324" max="3324" width="4.7109375" customWidth="1"/>
    <col min="3325" max="3325" width="5" bestFit="1" customWidth="1"/>
    <col min="3326" max="3326" width="4.5703125" customWidth="1"/>
    <col min="3327" max="3327" width="4.85546875" customWidth="1"/>
    <col min="3328" max="3328" width="23.42578125" customWidth="1"/>
    <col min="3329" max="3329" width="9" customWidth="1"/>
    <col min="3330" max="3330" width="11.140625" customWidth="1"/>
    <col min="3331" max="3331" width="30.7109375" customWidth="1"/>
    <col min="3569" max="3569" width="72.85546875" customWidth="1"/>
    <col min="3570" max="3570" width="51.5703125" customWidth="1"/>
    <col min="3571" max="3571" width="31.7109375" customWidth="1"/>
    <col min="3572" max="3572" width="3" customWidth="1"/>
    <col min="3573" max="3573" width="5" bestFit="1" customWidth="1"/>
    <col min="3574" max="3574" width="5.42578125" customWidth="1"/>
    <col min="3575" max="3575" width="5" bestFit="1" customWidth="1"/>
    <col min="3576" max="3576" width="3.85546875" customWidth="1"/>
    <col min="3577" max="3577" width="5.42578125" customWidth="1"/>
    <col min="3578" max="3578" width="5" bestFit="1" customWidth="1"/>
    <col min="3579" max="3579" width="3.85546875" customWidth="1"/>
    <col min="3580" max="3580" width="4.7109375" customWidth="1"/>
    <col min="3581" max="3581" width="5" bestFit="1" customWidth="1"/>
    <col min="3582" max="3582" width="4.5703125" customWidth="1"/>
    <col min="3583" max="3583" width="4.85546875" customWidth="1"/>
    <col min="3584" max="3584" width="23.42578125" customWidth="1"/>
    <col min="3585" max="3585" width="9" customWidth="1"/>
    <col min="3586" max="3586" width="11.140625" customWidth="1"/>
    <col min="3587" max="3587" width="30.7109375" customWidth="1"/>
    <col min="3825" max="3825" width="72.85546875" customWidth="1"/>
    <col min="3826" max="3826" width="51.5703125" customWidth="1"/>
    <col min="3827" max="3827" width="31.7109375" customWidth="1"/>
    <col min="3828" max="3828" width="3" customWidth="1"/>
    <col min="3829" max="3829" width="5" bestFit="1" customWidth="1"/>
    <col min="3830" max="3830" width="5.42578125" customWidth="1"/>
    <col min="3831" max="3831" width="5" bestFit="1" customWidth="1"/>
    <col min="3832" max="3832" width="3.85546875" customWidth="1"/>
    <col min="3833" max="3833" width="5.42578125" customWidth="1"/>
    <col min="3834" max="3834" width="5" bestFit="1" customWidth="1"/>
    <col min="3835" max="3835" width="3.85546875" customWidth="1"/>
    <col min="3836" max="3836" width="4.7109375" customWidth="1"/>
    <col min="3837" max="3837" width="5" bestFit="1" customWidth="1"/>
    <col min="3838" max="3838" width="4.5703125" customWidth="1"/>
    <col min="3839" max="3839" width="4.85546875" customWidth="1"/>
    <col min="3840" max="3840" width="23.42578125" customWidth="1"/>
    <col min="3841" max="3841" width="9" customWidth="1"/>
    <col min="3842" max="3842" width="11.140625" customWidth="1"/>
    <col min="3843" max="3843" width="30.7109375" customWidth="1"/>
    <col min="4081" max="4081" width="72.85546875" customWidth="1"/>
    <col min="4082" max="4082" width="51.5703125" customWidth="1"/>
    <col min="4083" max="4083" width="31.7109375" customWidth="1"/>
    <col min="4084" max="4084" width="3" customWidth="1"/>
    <col min="4085" max="4085" width="5" bestFit="1" customWidth="1"/>
    <col min="4086" max="4086" width="5.42578125" customWidth="1"/>
    <col min="4087" max="4087" width="5" bestFit="1" customWidth="1"/>
    <col min="4088" max="4088" width="3.85546875" customWidth="1"/>
    <col min="4089" max="4089" width="5.42578125" customWidth="1"/>
    <col min="4090" max="4090" width="5" bestFit="1" customWidth="1"/>
    <col min="4091" max="4091" width="3.85546875" customWidth="1"/>
    <col min="4092" max="4092" width="4.7109375" customWidth="1"/>
    <col min="4093" max="4093" width="5" bestFit="1" customWidth="1"/>
    <col min="4094" max="4094" width="4.5703125" customWidth="1"/>
    <col min="4095" max="4095" width="4.85546875" customWidth="1"/>
    <col min="4096" max="4096" width="23.42578125" customWidth="1"/>
    <col min="4097" max="4097" width="9" customWidth="1"/>
    <col min="4098" max="4098" width="11.140625" customWidth="1"/>
    <col min="4099" max="4099" width="30.7109375" customWidth="1"/>
    <col min="4337" max="4337" width="72.85546875" customWidth="1"/>
    <col min="4338" max="4338" width="51.5703125" customWidth="1"/>
    <col min="4339" max="4339" width="31.7109375" customWidth="1"/>
    <col min="4340" max="4340" width="3" customWidth="1"/>
    <col min="4341" max="4341" width="5" bestFit="1" customWidth="1"/>
    <col min="4342" max="4342" width="5.42578125" customWidth="1"/>
    <col min="4343" max="4343" width="5" bestFit="1" customWidth="1"/>
    <col min="4344" max="4344" width="3.85546875" customWidth="1"/>
    <col min="4345" max="4345" width="5.42578125" customWidth="1"/>
    <col min="4346" max="4346" width="5" bestFit="1" customWidth="1"/>
    <col min="4347" max="4347" width="3.85546875" customWidth="1"/>
    <col min="4348" max="4348" width="4.7109375" customWidth="1"/>
    <col min="4349" max="4349" width="5" bestFit="1" customWidth="1"/>
    <col min="4350" max="4350" width="4.5703125" customWidth="1"/>
    <col min="4351" max="4351" width="4.85546875" customWidth="1"/>
    <col min="4352" max="4352" width="23.42578125" customWidth="1"/>
    <col min="4353" max="4353" width="9" customWidth="1"/>
    <col min="4354" max="4354" width="11.140625" customWidth="1"/>
    <col min="4355" max="4355" width="30.7109375" customWidth="1"/>
    <col min="4593" max="4593" width="72.85546875" customWidth="1"/>
    <col min="4594" max="4594" width="51.5703125" customWidth="1"/>
    <col min="4595" max="4595" width="31.7109375" customWidth="1"/>
    <col min="4596" max="4596" width="3" customWidth="1"/>
    <col min="4597" max="4597" width="5" bestFit="1" customWidth="1"/>
    <col min="4598" max="4598" width="5.42578125" customWidth="1"/>
    <col min="4599" max="4599" width="5" bestFit="1" customWidth="1"/>
    <col min="4600" max="4600" width="3.85546875" customWidth="1"/>
    <col min="4601" max="4601" width="5.42578125" customWidth="1"/>
    <col min="4602" max="4602" width="5" bestFit="1" customWidth="1"/>
    <col min="4603" max="4603" width="3.85546875" customWidth="1"/>
    <col min="4604" max="4604" width="4.7109375" customWidth="1"/>
    <col min="4605" max="4605" width="5" bestFit="1" customWidth="1"/>
    <col min="4606" max="4606" width="4.5703125" customWidth="1"/>
    <col min="4607" max="4607" width="4.85546875" customWidth="1"/>
    <col min="4608" max="4608" width="23.42578125" customWidth="1"/>
    <col min="4609" max="4609" width="9" customWidth="1"/>
    <col min="4610" max="4610" width="11.140625" customWidth="1"/>
    <col min="4611" max="4611" width="30.7109375" customWidth="1"/>
    <col min="4849" max="4849" width="72.85546875" customWidth="1"/>
    <col min="4850" max="4850" width="51.5703125" customWidth="1"/>
    <col min="4851" max="4851" width="31.7109375" customWidth="1"/>
    <col min="4852" max="4852" width="3" customWidth="1"/>
    <col min="4853" max="4853" width="5" bestFit="1" customWidth="1"/>
    <col min="4854" max="4854" width="5.42578125" customWidth="1"/>
    <col min="4855" max="4855" width="5" bestFit="1" customWidth="1"/>
    <col min="4856" max="4856" width="3.85546875" customWidth="1"/>
    <col min="4857" max="4857" width="5.42578125" customWidth="1"/>
    <col min="4858" max="4858" width="5" bestFit="1" customWidth="1"/>
    <col min="4859" max="4859" width="3.85546875" customWidth="1"/>
    <col min="4860" max="4860" width="4.7109375" customWidth="1"/>
    <col min="4861" max="4861" width="5" bestFit="1" customWidth="1"/>
    <col min="4862" max="4862" width="4.5703125" customWidth="1"/>
    <col min="4863" max="4863" width="4.85546875" customWidth="1"/>
    <col min="4864" max="4864" width="23.42578125" customWidth="1"/>
    <col min="4865" max="4865" width="9" customWidth="1"/>
    <col min="4866" max="4866" width="11.140625" customWidth="1"/>
    <col min="4867" max="4867" width="30.7109375" customWidth="1"/>
    <col min="5105" max="5105" width="72.85546875" customWidth="1"/>
    <col min="5106" max="5106" width="51.5703125" customWidth="1"/>
    <col min="5107" max="5107" width="31.7109375" customWidth="1"/>
    <col min="5108" max="5108" width="3" customWidth="1"/>
    <col min="5109" max="5109" width="5" bestFit="1" customWidth="1"/>
    <col min="5110" max="5110" width="5.42578125" customWidth="1"/>
    <col min="5111" max="5111" width="5" bestFit="1" customWidth="1"/>
    <col min="5112" max="5112" width="3.85546875" customWidth="1"/>
    <col min="5113" max="5113" width="5.42578125" customWidth="1"/>
    <col min="5114" max="5114" width="5" bestFit="1" customWidth="1"/>
    <col min="5115" max="5115" width="3.85546875" customWidth="1"/>
    <col min="5116" max="5116" width="4.7109375" customWidth="1"/>
    <col min="5117" max="5117" width="5" bestFit="1" customWidth="1"/>
    <col min="5118" max="5118" width="4.5703125" customWidth="1"/>
    <col min="5119" max="5119" width="4.85546875" customWidth="1"/>
    <col min="5120" max="5120" width="23.42578125" customWidth="1"/>
    <col min="5121" max="5121" width="9" customWidth="1"/>
    <col min="5122" max="5122" width="11.140625" customWidth="1"/>
    <col min="5123" max="5123" width="30.7109375" customWidth="1"/>
    <col min="5361" max="5361" width="72.85546875" customWidth="1"/>
    <col min="5362" max="5362" width="51.5703125" customWidth="1"/>
    <col min="5363" max="5363" width="31.7109375" customWidth="1"/>
    <col min="5364" max="5364" width="3" customWidth="1"/>
    <col min="5365" max="5365" width="5" bestFit="1" customWidth="1"/>
    <col min="5366" max="5366" width="5.42578125" customWidth="1"/>
    <col min="5367" max="5367" width="5" bestFit="1" customWidth="1"/>
    <col min="5368" max="5368" width="3.85546875" customWidth="1"/>
    <col min="5369" max="5369" width="5.42578125" customWidth="1"/>
    <col min="5370" max="5370" width="5" bestFit="1" customWidth="1"/>
    <col min="5371" max="5371" width="3.85546875" customWidth="1"/>
    <col min="5372" max="5372" width="4.7109375" customWidth="1"/>
    <col min="5373" max="5373" width="5" bestFit="1" customWidth="1"/>
    <col min="5374" max="5374" width="4.5703125" customWidth="1"/>
    <col min="5375" max="5375" width="4.85546875" customWidth="1"/>
    <col min="5376" max="5376" width="23.42578125" customWidth="1"/>
    <col min="5377" max="5377" width="9" customWidth="1"/>
    <col min="5378" max="5378" width="11.140625" customWidth="1"/>
    <col min="5379" max="5379" width="30.7109375" customWidth="1"/>
    <col min="5617" max="5617" width="72.85546875" customWidth="1"/>
    <col min="5618" max="5618" width="51.5703125" customWidth="1"/>
    <col min="5619" max="5619" width="31.7109375" customWidth="1"/>
    <col min="5620" max="5620" width="3" customWidth="1"/>
    <col min="5621" max="5621" width="5" bestFit="1" customWidth="1"/>
    <col min="5622" max="5622" width="5.42578125" customWidth="1"/>
    <col min="5623" max="5623" width="5" bestFit="1" customWidth="1"/>
    <col min="5624" max="5624" width="3.85546875" customWidth="1"/>
    <col min="5625" max="5625" width="5.42578125" customWidth="1"/>
    <col min="5626" max="5626" width="5" bestFit="1" customWidth="1"/>
    <col min="5627" max="5627" width="3.85546875" customWidth="1"/>
    <col min="5628" max="5628" width="4.7109375" customWidth="1"/>
    <col min="5629" max="5629" width="5" bestFit="1" customWidth="1"/>
    <col min="5630" max="5630" width="4.5703125" customWidth="1"/>
    <col min="5631" max="5631" width="4.85546875" customWidth="1"/>
    <col min="5632" max="5632" width="23.42578125" customWidth="1"/>
    <col min="5633" max="5633" width="9" customWidth="1"/>
    <col min="5634" max="5634" width="11.140625" customWidth="1"/>
    <col min="5635" max="5635" width="30.7109375" customWidth="1"/>
    <col min="5873" max="5873" width="72.85546875" customWidth="1"/>
    <col min="5874" max="5874" width="51.5703125" customWidth="1"/>
    <col min="5875" max="5875" width="31.7109375" customWidth="1"/>
    <col min="5876" max="5876" width="3" customWidth="1"/>
    <col min="5877" max="5877" width="5" bestFit="1" customWidth="1"/>
    <col min="5878" max="5878" width="5.42578125" customWidth="1"/>
    <col min="5879" max="5879" width="5" bestFit="1" customWidth="1"/>
    <col min="5880" max="5880" width="3.85546875" customWidth="1"/>
    <col min="5881" max="5881" width="5.42578125" customWidth="1"/>
    <col min="5882" max="5882" width="5" bestFit="1" customWidth="1"/>
    <col min="5883" max="5883" width="3.85546875" customWidth="1"/>
    <col min="5884" max="5884" width="4.7109375" customWidth="1"/>
    <col min="5885" max="5885" width="5" bestFit="1" customWidth="1"/>
    <col min="5886" max="5886" width="4.5703125" customWidth="1"/>
    <col min="5887" max="5887" width="4.85546875" customWidth="1"/>
    <col min="5888" max="5888" width="23.42578125" customWidth="1"/>
    <col min="5889" max="5889" width="9" customWidth="1"/>
    <col min="5890" max="5890" width="11.140625" customWidth="1"/>
    <col min="5891" max="5891" width="30.7109375" customWidth="1"/>
    <col min="6129" max="6129" width="72.85546875" customWidth="1"/>
    <col min="6130" max="6130" width="51.5703125" customWidth="1"/>
    <col min="6131" max="6131" width="31.7109375" customWidth="1"/>
    <col min="6132" max="6132" width="3" customWidth="1"/>
    <col min="6133" max="6133" width="5" bestFit="1" customWidth="1"/>
    <col min="6134" max="6134" width="5.42578125" customWidth="1"/>
    <col min="6135" max="6135" width="5" bestFit="1" customWidth="1"/>
    <col min="6136" max="6136" width="3.85546875" customWidth="1"/>
    <col min="6137" max="6137" width="5.42578125" customWidth="1"/>
    <col min="6138" max="6138" width="5" bestFit="1" customWidth="1"/>
    <col min="6139" max="6139" width="3.85546875" customWidth="1"/>
    <col min="6140" max="6140" width="4.7109375" customWidth="1"/>
    <col min="6141" max="6141" width="5" bestFit="1" customWidth="1"/>
    <col min="6142" max="6142" width="4.5703125" customWidth="1"/>
    <col min="6143" max="6143" width="4.85546875" customWidth="1"/>
    <col min="6144" max="6144" width="23.42578125" customWidth="1"/>
    <col min="6145" max="6145" width="9" customWidth="1"/>
    <col min="6146" max="6146" width="11.140625" customWidth="1"/>
    <col min="6147" max="6147" width="30.7109375" customWidth="1"/>
    <col min="6385" max="6385" width="72.85546875" customWidth="1"/>
    <col min="6386" max="6386" width="51.5703125" customWidth="1"/>
    <col min="6387" max="6387" width="31.7109375" customWidth="1"/>
    <col min="6388" max="6388" width="3" customWidth="1"/>
    <col min="6389" max="6389" width="5" bestFit="1" customWidth="1"/>
    <col min="6390" max="6390" width="5.42578125" customWidth="1"/>
    <col min="6391" max="6391" width="5" bestFit="1" customWidth="1"/>
    <col min="6392" max="6392" width="3.85546875" customWidth="1"/>
    <col min="6393" max="6393" width="5.42578125" customWidth="1"/>
    <col min="6394" max="6394" width="5" bestFit="1" customWidth="1"/>
    <col min="6395" max="6395" width="3.85546875" customWidth="1"/>
    <col min="6396" max="6396" width="4.7109375" customWidth="1"/>
    <col min="6397" max="6397" width="5" bestFit="1" customWidth="1"/>
    <col min="6398" max="6398" width="4.5703125" customWidth="1"/>
    <col min="6399" max="6399" width="4.85546875" customWidth="1"/>
    <col min="6400" max="6400" width="23.42578125" customWidth="1"/>
    <col min="6401" max="6401" width="9" customWidth="1"/>
    <col min="6402" max="6402" width="11.140625" customWidth="1"/>
    <col min="6403" max="6403" width="30.7109375" customWidth="1"/>
    <col min="6641" max="6641" width="72.85546875" customWidth="1"/>
    <col min="6642" max="6642" width="51.5703125" customWidth="1"/>
    <col min="6643" max="6643" width="31.7109375" customWidth="1"/>
    <col min="6644" max="6644" width="3" customWidth="1"/>
    <col min="6645" max="6645" width="5" bestFit="1" customWidth="1"/>
    <col min="6646" max="6646" width="5.42578125" customWidth="1"/>
    <col min="6647" max="6647" width="5" bestFit="1" customWidth="1"/>
    <col min="6648" max="6648" width="3.85546875" customWidth="1"/>
    <col min="6649" max="6649" width="5.42578125" customWidth="1"/>
    <col min="6650" max="6650" width="5" bestFit="1" customWidth="1"/>
    <col min="6651" max="6651" width="3.85546875" customWidth="1"/>
    <col min="6652" max="6652" width="4.7109375" customWidth="1"/>
    <col min="6653" max="6653" width="5" bestFit="1" customWidth="1"/>
    <col min="6654" max="6654" width="4.5703125" customWidth="1"/>
    <col min="6655" max="6655" width="4.85546875" customWidth="1"/>
    <col min="6656" max="6656" width="23.42578125" customWidth="1"/>
    <col min="6657" max="6657" width="9" customWidth="1"/>
    <col min="6658" max="6658" width="11.140625" customWidth="1"/>
    <col min="6659" max="6659" width="30.7109375" customWidth="1"/>
    <col min="6897" max="6897" width="72.85546875" customWidth="1"/>
    <col min="6898" max="6898" width="51.5703125" customWidth="1"/>
    <col min="6899" max="6899" width="31.7109375" customWidth="1"/>
    <col min="6900" max="6900" width="3" customWidth="1"/>
    <col min="6901" max="6901" width="5" bestFit="1" customWidth="1"/>
    <col min="6902" max="6902" width="5.42578125" customWidth="1"/>
    <col min="6903" max="6903" width="5" bestFit="1" customWidth="1"/>
    <col min="6904" max="6904" width="3.85546875" customWidth="1"/>
    <col min="6905" max="6905" width="5.42578125" customWidth="1"/>
    <col min="6906" max="6906" width="5" bestFit="1" customWidth="1"/>
    <col min="6907" max="6907" width="3.85546875" customWidth="1"/>
    <col min="6908" max="6908" width="4.7109375" customWidth="1"/>
    <col min="6909" max="6909" width="5" bestFit="1" customWidth="1"/>
    <col min="6910" max="6910" width="4.5703125" customWidth="1"/>
    <col min="6911" max="6911" width="4.85546875" customWidth="1"/>
    <col min="6912" max="6912" width="23.42578125" customWidth="1"/>
    <col min="6913" max="6913" width="9" customWidth="1"/>
    <col min="6914" max="6914" width="11.140625" customWidth="1"/>
    <col min="6915" max="6915" width="30.7109375" customWidth="1"/>
    <col min="7153" max="7153" width="72.85546875" customWidth="1"/>
    <col min="7154" max="7154" width="51.5703125" customWidth="1"/>
    <col min="7155" max="7155" width="31.7109375" customWidth="1"/>
    <col min="7156" max="7156" width="3" customWidth="1"/>
    <col min="7157" max="7157" width="5" bestFit="1" customWidth="1"/>
    <col min="7158" max="7158" width="5.42578125" customWidth="1"/>
    <col min="7159" max="7159" width="5" bestFit="1" customWidth="1"/>
    <col min="7160" max="7160" width="3.85546875" customWidth="1"/>
    <col min="7161" max="7161" width="5.42578125" customWidth="1"/>
    <col min="7162" max="7162" width="5" bestFit="1" customWidth="1"/>
    <col min="7163" max="7163" width="3.85546875" customWidth="1"/>
    <col min="7164" max="7164" width="4.7109375" customWidth="1"/>
    <col min="7165" max="7165" width="5" bestFit="1" customWidth="1"/>
    <col min="7166" max="7166" width="4.5703125" customWidth="1"/>
    <col min="7167" max="7167" width="4.85546875" customWidth="1"/>
    <col min="7168" max="7168" width="23.42578125" customWidth="1"/>
    <col min="7169" max="7169" width="9" customWidth="1"/>
    <col min="7170" max="7170" width="11.140625" customWidth="1"/>
    <col min="7171" max="7171" width="30.7109375" customWidth="1"/>
    <col min="7409" max="7409" width="72.85546875" customWidth="1"/>
    <col min="7410" max="7410" width="51.5703125" customWidth="1"/>
    <col min="7411" max="7411" width="31.7109375" customWidth="1"/>
    <col min="7412" max="7412" width="3" customWidth="1"/>
    <col min="7413" max="7413" width="5" bestFit="1" customWidth="1"/>
    <col min="7414" max="7414" width="5.42578125" customWidth="1"/>
    <col min="7415" max="7415" width="5" bestFit="1" customWidth="1"/>
    <col min="7416" max="7416" width="3.85546875" customWidth="1"/>
    <col min="7417" max="7417" width="5.42578125" customWidth="1"/>
    <col min="7418" max="7418" width="5" bestFit="1" customWidth="1"/>
    <col min="7419" max="7419" width="3.85546875" customWidth="1"/>
    <col min="7420" max="7420" width="4.7109375" customWidth="1"/>
    <col min="7421" max="7421" width="5" bestFit="1" customWidth="1"/>
    <col min="7422" max="7422" width="4.5703125" customWidth="1"/>
    <col min="7423" max="7423" width="4.85546875" customWidth="1"/>
    <col min="7424" max="7424" width="23.42578125" customWidth="1"/>
    <col min="7425" max="7425" width="9" customWidth="1"/>
    <col min="7426" max="7426" width="11.140625" customWidth="1"/>
    <col min="7427" max="7427" width="30.7109375" customWidth="1"/>
    <col min="7665" max="7665" width="72.85546875" customWidth="1"/>
    <col min="7666" max="7666" width="51.5703125" customWidth="1"/>
    <col min="7667" max="7667" width="31.7109375" customWidth="1"/>
    <col min="7668" max="7668" width="3" customWidth="1"/>
    <col min="7669" max="7669" width="5" bestFit="1" customWidth="1"/>
    <col min="7670" max="7670" width="5.42578125" customWidth="1"/>
    <col min="7671" max="7671" width="5" bestFit="1" customWidth="1"/>
    <col min="7672" max="7672" width="3.85546875" customWidth="1"/>
    <col min="7673" max="7673" width="5.42578125" customWidth="1"/>
    <col min="7674" max="7674" width="5" bestFit="1" customWidth="1"/>
    <col min="7675" max="7675" width="3.85546875" customWidth="1"/>
    <col min="7676" max="7676" width="4.7109375" customWidth="1"/>
    <col min="7677" max="7677" width="5" bestFit="1" customWidth="1"/>
    <col min="7678" max="7678" width="4.5703125" customWidth="1"/>
    <col min="7679" max="7679" width="4.85546875" customWidth="1"/>
    <col min="7680" max="7680" width="23.42578125" customWidth="1"/>
    <col min="7681" max="7681" width="9" customWidth="1"/>
    <col min="7682" max="7682" width="11.140625" customWidth="1"/>
    <col min="7683" max="7683" width="30.7109375" customWidth="1"/>
    <col min="7921" max="7921" width="72.85546875" customWidth="1"/>
    <col min="7922" max="7922" width="51.5703125" customWidth="1"/>
    <col min="7923" max="7923" width="31.7109375" customWidth="1"/>
    <col min="7924" max="7924" width="3" customWidth="1"/>
    <col min="7925" max="7925" width="5" bestFit="1" customWidth="1"/>
    <col min="7926" max="7926" width="5.42578125" customWidth="1"/>
    <col min="7927" max="7927" width="5" bestFit="1" customWidth="1"/>
    <col min="7928" max="7928" width="3.85546875" customWidth="1"/>
    <col min="7929" max="7929" width="5.42578125" customWidth="1"/>
    <col min="7930" max="7930" width="5" bestFit="1" customWidth="1"/>
    <col min="7931" max="7931" width="3.85546875" customWidth="1"/>
    <col min="7932" max="7932" width="4.7109375" customWidth="1"/>
    <col min="7933" max="7933" width="5" bestFit="1" customWidth="1"/>
    <col min="7934" max="7934" width="4.5703125" customWidth="1"/>
    <col min="7935" max="7935" width="4.85546875" customWidth="1"/>
    <col min="7936" max="7936" width="23.42578125" customWidth="1"/>
    <col min="7937" max="7937" width="9" customWidth="1"/>
    <col min="7938" max="7938" width="11.140625" customWidth="1"/>
    <col min="7939" max="7939" width="30.7109375" customWidth="1"/>
    <col min="8177" max="8177" width="72.85546875" customWidth="1"/>
    <col min="8178" max="8178" width="51.5703125" customWidth="1"/>
    <col min="8179" max="8179" width="31.7109375" customWidth="1"/>
    <col min="8180" max="8180" width="3" customWidth="1"/>
    <col min="8181" max="8181" width="5" bestFit="1" customWidth="1"/>
    <col min="8182" max="8182" width="5.42578125" customWidth="1"/>
    <col min="8183" max="8183" width="5" bestFit="1" customWidth="1"/>
    <col min="8184" max="8184" width="3.85546875" customWidth="1"/>
    <col min="8185" max="8185" width="5.42578125" customWidth="1"/>
    <col min="8186" max="8186" width="5" bestFit="1" customWidth="1"/>
    <col min="8187" max="8187" width="3.85546875" customWidth="1"/>
    <col min="8188" max="8188" width="4.7109375" customWidth="1"/>
    <col min="8189" max="8189" width="5" bestFit="1" customWidth="1"/>
    <col min="8190" max="8190" width="4.5703125" customWidth="1"/>
    <col min="8191" max="8191" width="4.85546875" customWidth="1"/>
    <col min="8192" max="8192" width="23.42578125" customWidth="1"/>
    <col min="8193" max="8193" width="9" customWidth="1"/>
    <col min="8194" max="8194" width="11.140625" customWidth="1"/>
    <col min="8195" max="8195" width="30.7109375" customWidth="1"/>
    <col min="8433" max="8433" width="72.85546875" customWidth="1"/>
    <col min="8434" max="8434" width="51.5703125" customWidth="1"/>
    <col min="8435" max="8435" width="31.7109375" customWidth="1"/>
    <col min="8436" max="8436" width="3" customWidth="1"/>
    <col min="8437" max="8437" width="5" bestFit="1" customWidth="1"/>
    <col min="8438" max="8438" width="5.42578125" customWidth="1"/>
    <col min="8439" max="8439" width="5" bestFit="1" customWidth="1"/>
    <col min="8440" max="8440" width="3.85546875" customWidth="1"/>
    <col min="8441" max="8441" width="5.42578125" customWidth="1"/>
    <col min="8442" max="8442" width="5" bestFit="1" customWidth="1"/>
    <col min="8443" max="8443" width="3.85546875" customWidth="1"/>
    <col min="8444" max="8444" width="4.7109375" customWidth="1"/>
    <col min="8445" max="8445" width="5" bestFit="1" customWidth="1"/>
    <col min="8446" max="8446" width="4.5703125" customWidth="1"/>
    <col min="8447" max="8447" width="4.85546875" customWidth="1"/>
    <col min="8448" max="8448" width="23.42578125" customWidth="1"/>
    <col min="8449" max="8449" width="9" customWidth="1"/>
    <col min="8450" max="8450" width="11.140625" customWidth="1"/>
    <col min="8451" max="8451" width="30.7109375" customWidth="1"/>
    <col min="8689" max="8689" width="72.85546875" customWidth="1"/>
    <col min="8690" max="8690" width="51.5703125" customWidth="1"/>
    <col min="8691" max="8691" width="31.7109375" customWidth="1"/>
    <col min="8692" max="8692" width="3" customWidth="1"/>
    <col min="8693" max="8693" width="5" bestFit="1" customWidth="1"/>
    <col min="8694" max="8694" width="5.42578125" customWidth="1"/>
    <col min="8695" max="8695" width="5" bestFit="1" customWidth="1"/>
    <col min="8696" max="8696" width="3.85546875" customWidth="1"/>
    <col min="8697" max="8697" width="5.42578125" customWidth="1"/>
    <col min="8698" max="8698" width="5" bestFit="1" customWidth="1"/>
    <col min="8699" max="8699" width="3.85546875" customWidth="1"/>
    <col min="8700" max="8700" width="4.7109375" customWidth="1"/>
    <col min="8701" max="8701" width="5" bestFit="1" customWidth="1"/>
    <col min="8702" max="8702" width="4.5703125" customWidth="1"/>
    <col min="8703" max="8703" width="4.85546875" customWidth="1"/>
    <col min="8704" max="8704" width="23.42578125" customWidth="1"/>
    <col min="8705" max="8705" width="9" customWidth="1"/>
    <col min="8706" max="8706" width="11.140625" customWidth="1"/>
    <col min="8707" max="8707" width="30.7109375" customWidth="1"/>
    <col min="8945" max="8945" width="72.85546875" customWidth="1"/>
    <col min="8946" max="8946" width="51.5703125" customWidth="1"/>
    <col min="8947" max="8947" width="31.7109375" customWidth="1"/>
    <col min="8948" max="8948" width="3" customWidth="1"/>
    <col min="8949" max="8949" width="5" bestFit="1" customWidth="1"/>
    <col min="8950" max="8950" width="5.42578125" customWidth="1"/>
    <col min="8951" max="8951" width="5" bestFit="1" customWidth="1"/>
    <col min="8952" max="8952" width="3.85546875" customWidth="1"/>
    <col min="8953" max="8953" width="5.42578125" customWidth="1"/>
    <col min="8954" max="8954" width="5" bestFit="1" customWidth="1"/>
    <col min="8955" max="8955" width="3.85546875" customWidth="1"/>
    <col min="8956" max="8956" width="4.7109375" customWidth="1"/>
    <col min="8957" max="8957" width="5" bestFit="1" customWidth="1"/>
    <col min="8958" max="8958" width="4.5703125" customWidth="1"/>
    <col min="8959" max="8959" width="4.85546875" customWidth="1"/>
    <col min="8960" max="8960" width="23.42578125" customWidth="1"/>
    <col min="8961" max="8961" width="9" customWidth="1"/>
    <col min="8962" max="8962" width="11.140625" customWidth="1"/>
    <col min="8963" max="8963" width="30.7109375" customWidth="1"/>
    <col min="9201" max="9201" width="72.85546875" customWidth="1"/>
    <col min="9202" max="9202" width="51.5703125" customWidth="1"/>
    <col min="9203" max="9203" width="31.7109375" customWidth="1"/>
    <col min="9204" max="9204" width="3" customWidth="1"/>
    <col min="9205" max="9205" width="5" bestFit="1" customWidth="1"/>
    <col min="9206" max="9206" width="5.42578125" customWidth="1"/>
    <col min="9207" max="9207" width="5" bestFit="1" customWidth="1"/>
    <col min="9208" max="9208" width="3.85546875" customWidth="1"/>
    <col min="9209" max="9209" width="5.42578125" customWidth="1"/>
    <col min="9210" max="9210" width="5" bestFit="1" customWidth="1"/>
    <col min="9211" max="9211" width="3.85546875" customWidth="1"/>
    <col min="9212" max="9212" width="4.7109375" customWidth="1"/>
    <col min="9213" max="9213" width="5" bestFit="1" customWidth="1"/>
    <col min="9214" max="9214" width="4.5703125" customWidth="1"/>
    <col min="9215" max="9215" width="4.85546875" customWidth="1"/>
    <col min="9216" max="9216" width="23.42578125" customWidth="1"/>
    <col min="9217" max="9217" width="9" customWidth="1"/>
    <col min="9218" max="9218" width="11.140625" customWidth="1"/>
    <col min="9219" max="9219" width="30.7109375" customWidth="1"/>
    <col min="9457" max="9457" width="72.85546875" customWidth="1"/>
    <col min="9458" max="9458" width="51.5703125" customWidth="1"/>
    <col min="9459" max="9459" width="31.7109375" customWidth="1"/>
    <col min="9460" max="9460" width="3" customWidth="1"/>
    <col min="9461" max="9461" width="5" bestFit="1" customWidth="1"/>
    <col min="9462" max="9462" width="5.42578125" customWidth="1"/>
    <col min="9463" max="9463" width="5" bestFit="1" customWidth="1"/>
    <col min="9464" max="9464" width="3.85546875" customWidth="1"/>
    <col min="9465" max="9465" width="5.42578125" customWidth="1"/>
    <col min="9466" max="9466" width="5" bestFit="1" customWidth="1"/>
    <col min="9467" max="9467" width="3.85546875" customWidth="1"/>
    <col min="9468" max="9468" width="4.7109375" customWidth="1"/>
    <col min="9469" max="9469" width="5" bestFit="1" customWidth="1"/>
    <col min="9470" max="9470" width="4.5703125" customWidth="1"/>
    <col min="9471" max="9471" width="4.85546875" customWidth="1"/>
    <col min="9472" max="9472" width="23.42578125" customWidth="1"/>
    <col min="9473" max="9473" width="9" customWidth="1"/>
    <col min="9474" max="9474" width="11.140625" customWidth="1"/>
    <col min="9475" max="9475" width="30.7109375" customWidth="1"/>
    <col min="9713" max="9713" width="72.85546875" customWidth="1"/>
    <col min="9714" max="9714" width="51.5703125" customWidth="1"/>
    <col min="9715" max="9715" width="31.7109375" customWidth="1"/>
    <col min="9716" max="9716" width="3" customWidth="1"/>
    <col min="9717" max="9717" width="5" bestFit="1" customWidth="1"/>
    <col min="9718" max="9718" width="5.42578125" customWidth="1"/>
    <col min="9719" max="9719" width="5" bestFit="1" customWidth="1"/>
    <col min="9720" max="9720" width="3.85546875" customWidth="1"/>
    <col min="9721" max="9721" width="5.42578125" customWidth="1"/>
    <col min="9722" max="9722" width="5" bestFit="1" customWidth="1"/>
    <col min="9723" max="9723" width="3.85546875" customWidth="1"/>
    <col min="9724" max="9724" width="4.7109375" customWidth="1"/>
    <col min="9725" max="9725" width="5" bestFit="1" customWidth="1"/>
    <col min="9726" max="9726" width="4.5703125" customWidth="1"/>
    <col min="9727" max="9727" width="4.85546875" customWidth="1"/>
    <col min="9728" max="9728" width="23.42578125" customWidth="1"/>
    <col min="9729" max="9729" width="9" customWidth="1"/>
    <col min="9730" max="9730" width="11.140625" customWidth="1"/>
    <col min="9731" max="9731" width="30.7109375" customWidth="1"/>
    <col min="9969" max="9969" width="72.85546875" customWidth="1"/>
    <col min="9970" max="9970" width="51.5703125" customWidth="1"/>
    <col min="9971" max="9971" width="31.7109375" customWidth="1"/>
    <col min="9972" max="9972" width="3" customWidth="1"/>
    <col min="9973" max="9973" width="5" bestFit="1" customWidth="1"/>
    <col min="9974" max="9974" width="5.42578125" customWidth="1"/>
    <col min="9975" max="9975" width="5" bestFit="1" customWidth="1"/>
    <col min="9976" max="9976" width="3.85546875" customWidth="1"/>
    <col min="9977" max="9977" width="5.42578125" customWidth="1"/>
    <col min="9978" max="9978" width="5" bestFit="1" customWidth="1"/>
    <col min="9979" max="9979" width="3.85546875" customWidth="1"/>
    <col min="9980" max="9980" width="4.7109375" customWidth="1"/>
    <col min="9981" max="9981" width="5" bestFit="1" customWidth="1"/>
    <col min="9982" max="9982" width="4.5703125" customWidth="1"/>
    <col min="9983" max="9983" width="4.85546875" customWidth="1"/>
    <col min="9984" max="9984" width="23.42578125" customWidth="1"/>
    <col min="9985" max="9985" width="9" customWidth="1"/>
    <col min="9986" max="9986" width="11.140625" customWidth="1"/>
    <col min="9987" max="9987" width="30.7109375" customWidth="1"/>
    <col min="10225" max="10225" width="72.85546875" customWidth="1"/>
    <col min="10226" max="10226" width="51.5703125" customWidth="1"/>
    <col min="10227" max="10227" width="31.7109375" customWidth="1"/>
    <col min="10228" max="10228" width="3" customWidth="1"/>
    <col min="10229" max="10229" width="5" bestFit="1" customWidth="1"/>
    <col min="10230" max="10230" width="5.42578125" customWidth="1"/>
    <col min="10231" max="10231" width="5" bestFit="1" customWidth="1"/>
    <col min="10232" max="10232" width="3.85546875" customWidth="1"/>
    <col min="10233" max="10233" width="5.42578125" customWidth="1"/>
    <col min="10234" max="10234" width="5" bestFit="1" customWidth="1"/>
    <col min="10235" max="10235" width="3.85546875" customWidth="1"/>
    <col min="10236" max="10236" width="4.7109375" customWidth="1"/>
    <col min="10237" max="10237" width="5" bestFit="1" customWidth="1"/>
    <col min="10238" max="10238" width="4.5703125" customWidth="1"/>
    <col min="10239" max="10239" width="4.85546875" customWidth="1"/>
    <col min="10240" max="10240" width="23.42578125" customWidth="1"/>
    <col min="10241" max="10241" width="9" customWidth="1"/>
    <col min="10242" max="10242" width="11.140625" customWidth="1"/>
    <col min="10243" max="10243" width="30.7109375" customWidth="1"/>
    <col min="10481" max="10481" width="72.85546875" customWidth="1"/>
    <col min="10482" max="10482" width="51.5703125" customWidth="1"/>
    <col min="10483" max="10483" width="31.7109375" customWidth="1"/>
    <col min="10484" max="10484" width="3" customWidth="1"/>
    <col min="10485" max="10485" width="5" bestFit="1" customWidth="1"/>
    <col min="10486" max="10486" width="5.42578125" customWidth="1"/>
    <col min="10487" max="10487" width="5" bestFit="1" customWidth="1"/>
    <col min="10488" max="10488" width="3.85546875" customWidth="1"/>
    <col min="10489" max="10489" width="5.42578125" customWidth="1"/>
    <col min="10490" max="10490" width="5" bestFit="1" customWidth="1"/>
    <col min="10491" max="10491" width="3.85546875" customWidth="1"/>
    <col min="10492" max="10492" width="4.7109375" customWidth="1"/>
    <col min="10493" max="10493" width="5" bestFit="1" customWidth="1"/>
    <col min="10494" max="10494" width="4.5703125" customWidth="1"/>
    <col min="10495" max="10495" width="4.85546875" customWidth="1"/>
    <col min="10496" max="10496" width="23.42578125" customWidth="1"/>
    <col min="10497" max="10497" width="9" customWidth="1"/>
    <col min="10498" max="10498" width="11.140625" customWidth="1"/>
    <col min="10499" max="10499" width="30.7109375" customWidth="1"/>
    <col min="10737" max="10737" width="72.85546875" customWidth="1"/>
    <col min="10738" max="10738" width="51.5703125" customWidth="1"/>
    <col min="10739" max="10739" width="31.7109375" customWidth="1"/>
    <col min="10740" max="10740" width="3" customWidth="1"/>
    <col min="10741" max="10741" width="5" bestFit="1" customWidth="1"/>
    <col min="10742" max="10742" width="5.42578125" customWidth="1"/>
    <col min="10743" max="10743" width="5" bestFit="1" customWidth="1"/>
    <col min="10744" max="10744" width="3.85546875" customWidth="1"/>
    <col min="10745" max="10745" width="5.42578125" customWidth="1"/>
    <col min="10746" max="10746" width="5" bestFit="1" customWidth="1"/>
    <col min="10747" max="10747" width="3.85546875" customWidth="1"/>
    <col min="10748" max="10748" width="4.7109375" customWidth="1"/>
    <col min="10749" max="10749" width="5" bestFit="1" customWidth="1"/>
    <col min="10750" max="10750" width="4.5703125" customWidth="1"/>
    <col min="10751" max="10751" width="4.85546875" customWidth="1"/>
    <col min="10752" max="10752" width="23.42578125" customWidth="1"/>
    <col min="10753" max="10753" width="9" customWidth="1"/>
    <col min="10754" max="10754" width="11.140625" customWidth="1"/>
    <col min="10755" max="10755" width="30.7109375" customWidth="1"/>
    <col min="10993" max="10993" width="72.85546875" customWidth="1"/>
    <col min="10994" max="10994" width="51.5703125" customWidth="1"/>
    <col min="10995" max="10995" width="31.7109375" customWidth="1"/>
    <col min="10996" max="10996" width="3" customWidth="1"/>
    <col min="10997" max="10997" width="5" bestFit="1" customWidth="1"/>
    <col min="10998" max="10998" width="5.42578125" customWidth="1"/>
    <col min="10999" max="10999" width="5" bestFit="1" customWidth="1"/>
    <col min="11000" max="11000" width="3.85546875" customWidth="1"/>
    <col min="11001" max="11001" width="5.42578125" customWidth="1"/>
    <col min="11002" max="11002" width="5" bestFit="1" customWidth="1"/>
    <col min="11003" max="11003" width="3.85546875" customWidth="1"/>
    <col min="11004" max="11004" width="4.7109375" customWidth="1"/>
    <col min="11005" max="11005" width="5" bestFit="1" customWidth="1"/>
    <col min="11006" max="11006" width="4.5703125" customWidth="1"/>
    <col min="11007" max="11007" width="4.85546875" customWidth="1"/>
    <col min="11008" max="11008" width="23.42578125" customWidth="1"/>
    <col min="11009" max="11009" width="9" customWidth="1"/>
    <col min="11010" max="11010" width="11.140625" customWidth="1"/>
    <col min="11011" max="11011" width="30.7109375" customWidth="1"/>
    <col min="11249" max="11249" width="72.85546875" customWidth="1"/>
    <col min="11250" max="11250" width="51.5703125" customWidth="1"/>
    <col min="11251" max="11251" width="31.7109375" customWidth="1"/>
    <col min="11252" max="11252" width="3" customWidth="1"/>
    <col min="11253" max="11253" width="5" bestFit="1" customWidth="1"/>
    <col min="11254" max="11254" width="5.42578125" customWidth="1"/>
    <col min="11255" max="11255" width="5" bestFit="1" customWidth="1"/>
    <col min="11256" max="11256" width="3.85546875" customWidth="1"/>
    <col min="11257" max="11257" width="5.42578125" customWidth="1"/>
    <col min="11258" max="11258" width="5" bestFit="1" customWidth="1"/>
    <col min="11259" max="11259" width="3.85546875" customWidth="1"/>
    <col min="11260" max="11260" width="4.7109375" customWidth="1"/>
    <col min="11261" max="11261" width="5" bestFit="1" customWidth="1"/>
    <col min="11262" max="11262" width="4.5703125" customWidth="1"/>
    <col min="11263" max="11263" width="4.85546875" customWidth="1"/>
    <col min="11264" max="11264" width="23.42578125" customWidth="1"/>
    <col min="11265" max="11265" width="9" customWidth="1"/>
    <col min="11266" max="11266" width="11.140625" customWidth="1"/>
    <col min="11267" max="11267" width="30.7109375" customWidth="1"/>
    <col min="11505" max="11505" width="72.85546875" customWidth="1"/>
    <col min="11506" max="11506" width="51.5703125" customWidth="1"/>
    <col min="11507" max="11507" width="31.7109375" customWidth="1"/>
    <col min="11508" max="11508" width="3" customWidth="1"/>
    <col min="11509" max="11509" width="5" bestFit="1" customWidth="1"/>
    <col min="11510" max="11510" width="5.42578125" customWidth="1"/>
    <col min="11511" max="11511" width="5" bestFit="1" customWidth="1"/>
    <col min="11512" max="11512" width="3.85546875" customWidth="1"/>
    <col min="11513" max="11513" width="5.42578125" customWidth="1"/>
    <col min="11514" max="11514" width="5" bestFit="1" customWidth="1"/>
    <col min="11515" max="11515" width="3.85546875" customWidth="1"/>
    <col min="11516" max="11516" width="4.7109375" customWidth="1"/>
    <col min="11517" max="11517" width="5" bestFit="1" customWidth="1"/>
    <col min="11518" max="11518" width="4.5703125" customWidth="1"/>
    <col min="11519" max="11519" width="4.85546875" customWidth="1"/>
    <col min="11520" max="11520" width="23.42578125" customWidth="1"/>
    <col min="11521" max="11521" width="9" customWidth="1"/>
    <col min="11522" max="11522" width="11.140625" customWidth="1"/>
    <col min="11523" max="11523" width="30.7109375" customWidth="1"/>
    <col min="11761" max="11761" width="72.85546875" customWidth="1"/>
    <col min="11762" max="11762" width="51.5703125" customWidth="1"/>
    <col min="11763" max="11763" width="31.7109375" customWidth="1"/>
    <col min="11764" max="11764" width="3" customWidth="1"/>
    <col min="11765" max="11765" width="5" bestFit="1" customWidth="1"/>
    <col min="11766" max="11766" width="5.42578125" customWidth="1"/>
    <col min="11767" max="11767" width="5" bestFit="1" customWidth="1"/>
    <col min="11768" max="11768" width="3.85546875" customWidth="1"/>
    <col min="11769" max="11769" width="5.42578125" customWidth="1"/>
    <col min="11770" max="11770" width="5" bestFit="1" customWidth="1"/>
    <col min="11771" max="11771" width="3.85546875" customWidth="1"/>
    <col min="11772" max="11772" width="4.7109375" customWidth="1"/>
    <col min="11773" max="11773" width="5" bestFit="1" customWidth="1"/>
    <col min="11774" max="11774" width="4.5703125" customWidth="1"/>
    <col min="11775" max="11775" width="4.85546875" customWidth="1"/>
    <col min="11776" max="11776" width="23.42578125" customWidth="1"/>
    <col min="11777" max="11777" width="9" customWidth="1"/>
    <col min="11778" max="11778" width="11.140625" customWidth="1"/>
    <col min="11779" max="11779" width="30.7109375" customWidth="1"/>
    <col min="12017" max="12017" width="72.85546875" customWidth="1"/>
    <col min="12018" max="12018" width="51.5703125" customWidth="1"/>
    <col min="12019" max="12019" width="31.7109375" customWidth="1"/>
    <col min="12020" max="12020" width="3" customWidth="1"/>
    <col min="12021" max="12021" width="5" bestFit="1" customWidth="1"/>
    <col min="12022" max="12022" width="5.42578125" customWidth="1"/>
    <col min="12023" max="12023" width="5" bestFit="1" customWidth="1"/>
    <col min="12024" max="12024" width="3.85546875" customWidth="1"/>
    <col min="12025" max="12025" width="5.42578125" customWidth="1"/>
    <col min="12026" max="12026" width="5" bestFit="1" customWidth="1"/>
    <col min="12027" max="12027" width="3.85546875" customWidth="1"/>
    <col min="12028" max="12028" width="4.7109375" customWidth="1"/>
    <col min="12029" max="12029" width="5" bestFit="1" customWidth="1"/>
    <col min="12030" max="12030" width="4.5703125" customWidth="1"/>
    <col min="12031" max="12031" width="4.85546875" customWidth="1"/>
    <col min="12032" max="12032" width="23.42578125" customWidth="1"/>
    <col min="12033" max="12033" width="9" customWidth="1"/>
    <col min="12034" max="12034" width="11.140625" customWidth="1"/>
    <col min="12035" max="12035" width="30.7109375" customWidth="1"/>
    <col min="12273" max="12273" width="72.85546875" customWidth="1"/>
    <col min="12274" max="12274" width="51.5703125" customWidth="1"/>
    <col min="12275" max="12275" width="31.7109375" customWidth="1"/>
    <col min="12276" max="12276" width="3" customWidth="1"/>
    <col min="12277" max="12277" width="5" bestFit="1" customWidth="1"/>
    <col min="12278" max="12278" width="5.42578125" customWidth="1"/>
    <col min="12279" max="12279" width="5" bestFit="1" customWidth="1"/>
    <col min="12280" max="12280" width="3.85546875" customWidth="1"/>
    <col min="12281" max="12281" width="5.42578125" customWidth="1"/>
    <col min="12282" max="12282" width="5" bestFit="1" customWidth="1"/>
    <col min="12283" max="12283" width="3.85546875" customWidth="1"/>
    <col min="12284" max="12284" width="4.7109375" customWidth="1"/>
    <col min="12285" max="12285" width="5" bestFit="1" customWidth="1"/>
    <col min="12286" max="12286" width="4.5703125" customWidth="1"/>
    <col min="12287" max="12287" width="4.85546875" customWidth="1"/>
    <col min="12288" max="12288" width="23.42578125" customWidth="1"/>
    <col min="12289" max="12289" width="9" customWidth="1"/>
    <col min="12290" max="12290" width="11.140625" customWidth="1"/>
    <col min="12291" max="12291" width="30.7109375" customWidth="1"/>
    <col min="12529" max="12529" width="72.85546875" customWidth="1"/>
    <col min="12530" max="12530" width="51.5703125" customWidth="1"/>
    <col min="12531" max="12531" width="31.7109375" customWidth="1"/>
    <col min="12532" max="12532" width="3" customWidth="1"/>
    <col min="12533" max="12533" width="5" bestFit="1" customWidth="1"/>
    <col min="12534" max="12534" width="5.42578125" customWidth="1"/>
    <col min="12535" max="12535" width="5" bestFit="1" customWidth="1"/>
    <col min="12536" max="12536" width="3.85546875" customWidth="1"/>
    <col min="12537" max="12537" width="5.42578125" customWidth="1"/>
    <col min="12538" max="12538" width="5" bestFit="1" customWidth="1"/>
    <col min="12539" max="12539" width="3.85546875" customWidth="1"/>
    <col min="12540" max="12540" width="4.7109375" customWidth="1"/>
    <col min="12541" max="12541" width="5" bestFit="1" customWidth="1"/>
    <col min="12542" max="12542" width="4.5703125" customWidth="1"/>
    <col min="12543" max="12543" width="4.85546875" customWidth="1"/>
    <col min="12544" max="12544" width="23.42578125" customWidth="1"/>
    <col min="12545" max="12545" width="9" customWidth="1"/>
    <col min="12546" max="12546" width="11.140625" customWidth="1"/>
    <col min="12547" max="12547" width="30.7109375" customWidth="1"/>
    <col min="12785" max="12785" width="72.85546875" customWidth="1"/>
    <col min="12786" max="12786" width="51.5703125" customWidth="1"/>
    <col min="12787" max="12787" width="31.7109375" customWidth="1"/>
    <col min="12788" max="12788" width="3" customWidth="1"/>
    <col min="12789" max="12789" width="5" bestFit="1" customWidth="1"/>
    <col min="12790" max="12790" width="5.42578125" customWidth="1"/>
    <col min="12791" max="12791" width="5" bestFit="1" customWidth="1"/>
    <col min="12792" max="12792" width="3.85546875" customWidth="1"/>
    <col min="12793" max="12793" width="5.42578125" customWidth="1"/>
    <col min="12794" max="12794" width="5" bestFit="1" customWidth="1"/>
    <col min="12795" max="12795" width="3.85546875" customWidth="1"/>
    <col min="12796" max="12796" width="4.7109375" customWidth="1"/>
    <col min="12797" max="12797" width="5" bestFit="1" customWidth="1"/>
    <col min="12798" max="12798" width="4.5703125" customWidth="1"/>
    <col min="12799" max="12799" width="4.85546875" customWidth="1"/>
    <col min="12800" max="12800" width="23.42578125" customWidth="1"/>
    <col min="12801" max="12801" width="9" customWidth="1"/>
    <col min="12802" max="12802" width="11.140625" customWidth="1"/>
    <col min="12803" max="12803" width="30.7109375" customWidth="1"/>
    <col min="13041" max="13041" width="72.85546875" customWidth="1"/>
    <col min="13042" max="13042" width="51.5703125" customWidth="1"/>
    <col min="13043" max="13043" width="31.7109375" customWidth="1"/>
    <col min="13044" max="13044" width="3" customWidth="1"/>
    <col min="13045" max="13045" width="5" bestFit="1" customWidth="1"/>
    <col min="13046" max="13046" width="5.42578125" customWidth="1"/>
    <col min="13047" max="13047" width="5" bestFit="1" customWidth="1"/>
    <col min="13048" max="13048" width="3.85546875" customWidth="1"/>
    <col min="13049" max="13049" width="5.42578125" customWidth="1"/>
    <col min="13050" max="13050" width="5" bestFit="1" customWidth="1"/>
    <col min="13051" max="13051" width="3.85546875" customWidth="1"/>
    <col min="13052" max="13052" width="4.7109375" customWidth="1"/>
    <col min="13053" max="13053" width="5" bestFit="1" customWidth="1"/>
    <col min="13054" max="13054" width="4.5703125" customWidth="1"/>
    <col min="13055" max="13055" width="4.85546875" customWidth="1"/>
    <col min="13056" max="13056" width="23.42578125" customWidth="1"/>
    <col min="13057" max="13057" width="9" customWidth="1"/>
    <col min="13058" max="13058" width="11.140625" customWidth="1"/>
    <col min="13059" max="13059" width="30.7109375" customWidth="1"/>
    <col min="13297" max="13297" width="72.85546875" customWidth="1"/>
    <col min="13298" max="13298" width="51.5703125" customWidth="1"/>
    <col min="13299" max="13299" width="31.7109375" customWidth="1"/>
    <col min="13300" max="13300" width="3" customWidth="1"/>
    <col min="13301" max="13301" width="5" bestFit="1" customWidth="1"/>
    <col min="13302" max="13302" width="5.42578125" customWidth="1"/>
    <col min="13303" max="13303" width="5" bestFit="1" customWidth="1"/>
    <col min="13304" max="13304" width="3.85546875" customWidth="1"/>
    <col min="13305" max="13305" width="5.42578125" customWidth="1"/>
    <col min="13306" max="13306" width="5" bestFit="1" customWidth="1"/>
    <col min="13307" max="13307" width="3.85546875" customWidth="1"/>
    <col min="13308" max="13308" width="4.7109375" customWidth="1"/>
    <col min="13309" max="13309" width="5" bestFit="1" customWidth="1"/>
    <col min="13310" max="13310" width="4.5703125" customWidth="1"/>
    <col min="13311" max="13311" width="4.85546875" customWidth="1"/>
    <col min="13312" max="13312" width="23.42578125" customWidth="1"/>
    <col min="13313" max="13313" width="9" customWidth="1"/>
    <col min="13314" max="13314" width="11.140625" customWidth="1"/>
    <col min="13315" max="13315" width="30.7109375" customWidth="1"/>
    <col min="13553" max="13553" width="72.85546875" customWidth="1"/>
    <col min="13554" max="13554" width="51.5703125" customWidth="1"/>
    <col min="13555" max="13555" width="31.7109375" customWidth="1"/>
    <col min="13556" max="13556" width="3" customWidth="1"/>
    <col min="13557" max="13557" width="5" bestFit="1" customWidth="1"/>
    <col min="13558" max="13558" width="5.42578125" customWidth="1"/>
    <col min="13559" max="13559" width="5" bestFit="1" customWidth="1"/>
    <col min="13560" max="13560" width="3.85546875" customWidth="1"/>
    <col min="13561" max="13561" width="5.42578125" customWidth="1"/>
    <col min="13562" max="13562" width="5" bestFit="1" customWidth="1"/>
    <col min="13563" max="13563" width="3.85546875" customWidth="1"/>
    <col min="13564" max="13564" width="4.7109375" customWidth="1"/>
    <col min="13565" max="13565" width="5" bestFit="1" customWidth="1"/>
    <col min="13566" max="13566" width="4.5703125" customWidth="1"/>
    <col min="13567" max="13567" width="4.85546875" customWidth="1"/>
    <col min="13568" max="13568" width="23.42578125" customWidth="1"/>
    <col min="13569" max="13569" width="9" customWidth="1"/>
    <col min="13570" max="13570" width="11.140625" customWidth="1"/>
    <col min="13571" max="13571" width="30.7109375" customWidth="1"/>
    <col min="13809" max="13809" width="72.85546875" customWidth="1"/>
    <col min="13810" max="13810" width="51.5703125" customWidth="1"/>
    <col min="13811" max="13811" width="31.7109375" customWidth="1"/>
    <col min="13812" max="13812" width="3" customWidth="1"/>
    <col min="13813" max="13813" width="5" bestFit="1" customWidth="1"/>
    <col min="13814" max="13814" width="5.42578125" customWidth="1"/>
    <col min="13815" max="13815" width="5" bestFit="1" customWidth="1"/>
    <col min="13816" max="13816" width="3.85546875" customWidth="1"/>
    <col min="13817" max="13817" width="5.42578125" customWidth="1"/>
    <col min="13818" max="13818" width="5" bestFit="1" customWidth="1"/>
    <col min="13819" max="13819" width="3.85546875" customWidth="1"/>
    <col min="13820" max="13820" width="4.7109375" customWidth="1"/>
    <col min="13821" max="13821" width="5" bestFit="1" customWidth="1"/>
    <col min="13822" max="13822" width="4.5703125" customWidth="1"/>
    <col min="13823" max="13823" width="4.85546875" customWidth="1"/>
    <col min="13824" max="13824" width="23.42578125" customWidth="1"/>
    <col min="13825" max="13825" width="9" customWidth="1"/>
    <col min="13826" max="13826" width="11.140625" customWidth="1"/>
    <col min="13827" max="13827" width="30.7109375" customWidth="1"/>
    <col min="14065" max="14065" width="72.85546875" customWidth="1"/>
    <col min="14066" max="14066" width="51.5703125" customWidth="1"/>
    <col min="14067" max="14067" width="31.7109375" customWidth="1"/>
    <col min="14068" max="14068" width="3" customWidth="1"/>
    <col min="14069" max="14069" width="5" bestFit="1" customWidth="1"/>
    <col min="14070" max="14070" width="5.42578125" customWidth="1"/>
    <col min="14071" max="14071" width="5" bestFit="1" customWidth="1"/>
    <col min="14072" max="14072" width="3.85546875" customWidth="1"/>
    <col min="14073" max="14073" width="5.42578125" customWidth="1"/>
    <col min="14074" max="14074" width="5" bestFit="1" customWidth="1"/>
    <col min="14075" max="14075" width="3.85546875" customWidth="1"/>
    <col min="14076" max="14076" width="4.7109375" customWidth="1"/>
    <col min="14077" max="14077" width="5" bestFit="1" customWidth="1"/>
    <col min="14078" max="14078" width="4.5703125" customWidth="1"/>
    <col min="14079" max="14079" width="4.85546875" customWidth="1"/>
    <col min="14080" max="14080" width="23.42578125" customWidth="1"/>
    <col min="14081" max="14081" width="9" customWidth="1"/>
    <col min="14082" max="14082" width="11.140625" customWidth="1"/>
    <col min="14083" max="14083" width="30.7109375" customWidth="1"/>
    <col min="14321" max="14321" width="72.85546875" customWidth="1"/>
    <col min="14322" max="14322" width="51.5703125" customWidth="1"/>
    <col min="14323" max="14323" width="31.7109375" customWidth="1"/>
    <col min="14324" max="14324" width="3" customWidth="1"/>
    <col min="14325" max="14325" width="5" bestFit="1" customWidth="1"/>
    <col min="14326" max="14326" width="5.42578125" customWidth="1"/>
    <col min="14327" max="14327" width="5" bestFit="1" customWidth="1"/>
    <col min="14328" max="14328" width="3.85546875" customWidth="1"/>
    <col min="14329" max="14329" width="5.42578125" customWidth="1"/>
    <col min="14330" max="14330" width="5" bestFit="1" customWidth="1"/>
    <col min="14331" max="14331" width="3.85546875" customWidth="1"/>
    <col min="14332" max="14332" width="4.7109375" customWidth="1"/>
    <col min="14333" max="14333" width="5" bestFit="1" customWidth="1"/>
    <col min="14334" max="14334" width="4.5703125" customWidth="1"/>
    <col min="14335" max="14335" width="4.85546875" customWidth="1"/>
    <col min="14336" max="14336" width="23.42578125" customWidth="1"/>
    <col min="14337" max="14337" width="9" customWidth="1"/>
    <col min="14338" max="14338" width="11.140625" customWidth="1"/>
    <col min="14339" max="14339" width="30.7109375" customWidth="1"/>
    <col min="14577" max="14577" width="72.85546875" customWidth="1"/>
    <col min="14578" max="14578" width="51.5703125" customWidth="1"/>
    <col min="14579" max="14579" width="31.7109375" customWidth="1"/>
    <col min="14580" max="14580" width="3" customWidth="1"/>
    <col min="14581" max="14581" width="5" bestFit="1" customWidth="1"/>
    <col min="14582" max="14582" width="5.42578125" customWidth="1"/>
    <col min="14583" max="14583" width="5" bestFit="1" customWidth="1"/>
    <col min="14584" max="14584" width="3.85546875" customWidth="1"/>
    <col min="14585" max="14585" width="5.42578125" customWidth="1"/>
    <col min="14586" max="14586" width="5" bestFit="1" customWidth="1"/>
    <col min="14587" max="14587" width="3.85546875" customWidth="1"/>
    <col min="14588" max="14588" width="4.7109375" customWidth="1"/>
    <col min="14589" max="14589" width="5" bestFit="1" customWidth="1"/>
    <col min="14590" max="14590" width="4.5703125" customWidth="1"/>
    <col min="14591" max="14591" width="4.85546875" customWidth="1"/>
    <col min="14592" max="14592" width="23.42578125" customWidth="1"/>
    <col min="14593" max="14593" width="9" customWidth="1"/>
    <col min="14594" max="14594" width="11.140625" customWidth="1"/>
    <col min="14595" max="14595" width="30.7109375" customWidth="1"/>
    <col min="14833" max="14833" width="72.85546875" customWidth="1"/>
    <col min="14834" max="14834" width="51.5703125" customWidth="1"/>
    <col min="14835" max="14835" width="31.7109375" customWidth="1"/>
    <col min="14836" max="14836" width="3" customWidth="1"/>
    <col min="14837" max="14837" width="5" bestFit="1" customWidth="1"/>
    <col min="14838" max="14838" width="5.42578125" customWidth="1"/>
    <col min="14839" max="14839" width="5" bestFit="1" customWidth="1"/>
    <col min="14840" max="14840" width="3.85546875" customWidth="1"/>
    <col min="14841" max="14841" width="5.42578125" customWidth="1"/>
    <col min="14842" max="14842" width="5" bestFit="1" customWidth="1"/>
    <col min="14843" max="14843" width="3.85546875" customWidth="1"/>
    <col min="14844" max="14844" width="4.7109375" customWidth="1"/>
    <col min="14845" max="14845" width="5" bestFit="1" customWidth="1"/>
    <col min="14846" max="14846" width="4.5703125" customWidth="1"/>
    <col min="14847" max="14847" width="4.85546875" customWidth="1"/>
    <col min="14848" max="14848" width="23.42578125" customWidth="1"/>
    <col min="14849" max="14849" width="9" customWidth="1"/>
    <col min="14850" max="14850" width="11.140625" customWidth="1"/>
    <col min="14851" max="14851" width="30.7109375" customWidth="1"/>
    <col min="15089" max="15089" width="72.85546875" customWidth="1"/>
    <col min="15090" max="15090" width="51.5703125" customWidth="1"/>
    <col min="15091" max="15091" width="31.7109375" customWidth="1"/>
    <col min="15092" max="15092" width="3" customWidth="1"/>
    <col min="15093" max="15093" width="5" bestFit="1" customWidth="1"/>
    <col min="15094" max="15094" width="5.42578125" customWidth="1"/>
    <col min="15095" max="15095" width="5" bestFit="1" customWidth="1"/>
    <col min="15096" max="15096" width="3.85546875" customWidth="1"/>
    <col min="15097" max="15097" width="5.42578125" customWidth="1"/>
    <col min="15098" max="15098" width="5" bestFit="1" customWidth="1"/>
    <col min="15099" max="15099" width="3.85546875" customWidth="1"/>
    <col min="15100" max="15100" width="4.7109375" customWidth="1"/>
    <col min="15101" max="15101" width="5" bestFit="1" customWidth="1"/>
    <col min="15102" max="15102" width="4.5703125" customWidth="1"/>
    <col min="15103" max="15103" width="4.85546875" customWidth="1"/>
    <col min="15104" max="15104" width="23.42578125" customWidth="1"/>
    <col min="15105" max="15105" width="9" customWidth="1"/>
    <col min="15106" max="15106" width="11.140625" customWidth="1"/>
    <col min="15107" max="15107" width="30.7109375" customWidth="1"/>
    <col min="15345" max="15345" width="72.85546875" customWidth="1"/>
    <col min="15346" max="15346" width="51.5703125" customWidth="1"/>
    <col min="15347" max="15347" width="31.7109375" customWidth="1"/>
    <col min="15348" max="15348" width="3" customWidth="1"/>
    <col min="15349" max="15349" width="5" bestFit="1" customWidth="1"/>
    <col min="15350" max="15350" width="5.42578125" customWidth="1"/>
    <col min="15351" max="15351" width="5" bestFit="1" customWidth="1"/>
    <col min="15352" max="15352" width="3.85546875" customWidth="1"/>
    <col min="15353" max="15353" width="5.42578125" customWidth="1"/>
    <col min="15354" max="15354" width="5" bestFit="1" customWidth="1"/>
    <col min="15355" max="15355" width="3.85546875" customWidth="1"/>
    <col min="15356" max="15356" width="4.7109375" customWidth="1"/>
    <col min="15357" max="15357" width="5" bestFit="1" customWidth="1"/>
    <col min="15358" max="15358" width="4.5703125" customWidth="1"/>
    <col min="15359" max="15359" width="4.85546875" customWidth="1"/>
    <col min="15360" max="15360" width="23.42578125" customWidth="1"/>
    <col min="15361" max="15361" width="9" customWidth="1"/>
    <col min="15362" max="15362" width="11.140625" customWidth="1"/>
    <col min="15363" max="15363" width="30.7109375" customWidth="1"/>
    <col min="15601" max="15601" width="72.85546875" customWidth="1"/>
    <col min="15602" max="15602" width="51.5703125" customWidth="1"/>
    <col min="15603" max="15603" width="31.7109375" customWidth="1"/>
    <col min="15604" max="15604" width="3" customWidth="1"/>
    <col min="15605" max="15605" width="5" bestFit="1" customWidth="1"/>
    <col min="15606" max="15606" width="5.42578125" customWidth="1"/>
    <col min="15607" max="15607" width="5" bestFit="1" customWidth="1"/>
    <col min="15608" max="15608" width="3.85546875" customWidth="1"/>
    <col min="15609" max="15609" width="5.42578125" customWidth="1"/>
    <col min="15610" max="15610" width="5" bestFit="1" customWidth="1"/>
    <col min="15611" max="15611" width="3.85546875" customWidth="1"/>
    <col min="15612" max="15612" width="4.7109375" customWidth="1"/>
    <col min="15613" max="15613" width="5" bestFit="1" customWidth="1"/>
    <col min="15614" max="15614" width="4.5703125" customWidth="1"/>
    <col min="15615" max="15615" width="4.85546875" customWidth="1"/>
    <col min="15616" max="15616" width="23.42578125" customWidth="1"/>
    <col min="15617" max="15617" width="9" customWidth="1"/>
    <col min="15618" max="15618" width="11.140625" customWidth="1"/>
    <col min="15619" max="15619" width="30.7109375" customWidth="1"/>
    <col min="15857" max="15857" width="72.85546875" customWidth="1"/>
    <col min="15858" max="15858" width="51.5703125" customWidth="1"/>
    <col min="15859" max="15859" width="31.7109375" customWidth="1"/>
    <col min="15860" max="15860" width="3" customWidth="1"/>
    <col min="15861" max="15861" width="5" bestFit="1" customWidth="1"/>
    <col min="15862" max="15862" width="5.42578125" customWidth="1"/>
    <col min="15863" max="15863" width="5" bestFit="1" customWidth="1"/>
    <col min="15864" max="15864" width="3.85546875" customWidth="1"/>
    <col min="15865" max="15865" width="5.42578125" customWidth="1"/>
    <col min="15866" max="15866" width="5" bestFit="1" customWidth="1"/>
    <col min="15867" max="15867" width="3.85546875" customWidth="1"/>
    <col min="15868" max="15868" width="4.7109375" customWidth="1"/>
    <col min="15869" max="15869" width="5" bestFit="1" customWidth="1"/>
    <col min="15870" max="15870" width="4.5703125" customWidth="1"/>
    <col min="15871" max="15871" width="4.85546875" customWidth="1"/>
    <col min="15872" max="15872" width="23.42578125" customWidth="1"/>
    <col min="15873" max="15873" width="9" customWidth="1"/>
    <col min="15874" max="15874" width="11.140625" customWidth="1"/>
    <col min="15875" max="15875" width="30.7109375" customWidth="1"/>
    <col min="16113" max="16113" width="72.85546875" customWidth="1"/>
    <col min="16114" max="16114" width="51.5703125" customWidth="1"/>
    <col min="16115" max="16115" width="31.7109375" customWidth="1"/>
    <col min="16116" max="16116" width="3" customWidth="1"/>
    <col min="16117" max="16117" width="5" bestFit="1" customWidth="1"/>
    <col min="16118" max="16118" width="5.42578125" customWidth="1"/>
    <col min="16119" max="16119" width="5" bestFit="1" customWidth="1"/>
    <col min="16120" max="16120" width="3.85546875" customWidth="1"/>
    <col min="16121" max="16121" width="5.42578125" customWidth="1"/>
    <col min="16122" max="16122" width="5" bestFit="1" customWidth="1"/>
    <col min="16123" max="16123" width="3.85546875" customWidth="1"/>
    <col min="16124" max="16124" width="4.7109375" customWidth="1"/>
    <col min="16125" max="16125" width="5" bestFit="1" customWidth="1"/>
    <col min="16126" max="16126" width="4.5703125" customWidth="1"/>
    <col min="16127" max="16127" width="4.85546875" customWidth="1"/>
    <col min="16128" max="16128" width="23.42578125" customWidth="1"/>
    <col min="16129" max="16129" width="9" customWidth="1"/>
    <col min="16130" max="16130" width="11.140625" customWidth="1"/>
    <col min="16131" max="16131" width="30.7109375" customWidth="1"/>
  </cols>
  <sheetData>
    <row r="1" spans="1:19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</row>
    <row r="2" spans="1:19" ht="33">
      <c r="A2" s="837" t="s">
        <v>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</row>
    <row r="3" spans="1:19" ht="21.75" customHeight="1">
      <c r="A3" s="844" t="s">
        <v>141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</row>
    <row r="4" spans="1:19" ht="17.25" hidden="1" customHeight="1">
      <c r="A4" s="845" t="s">
        <v>1224</v>
      </c>
      <c r="B4" s="845"/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</row>
    <row r="5" spans="1:19" ht="17.25" hidden="1" customHeight="1">
      <c r="A5" s="837" t="s">
        <v>1225</v>
      </c>
      <c r="B5" s="837"/>
      <c r="C5" s="837"/>
      <c r="D5" s="837"/>
      <c r="E5" s="837"/>
      <c r="F5" s="837"/>
      <c r="G5" s="837"/>
      <c r="H5" s="837"/>
      <c r="I5" s="837"/>
      <c r="J5" s="837"/>
      <c r="K5" s="837"/>
      <c r="L5" s="837"/>
      <c r="M5" s="837"/>
      <c r="N5" s="837"/>
      <c r="O5" s="837"/>
      <c r="P5" s="837"/>
      <c r="Q5" s="837"/>
      <c r="R5" s="837"/>
      <c r="S5" s="837"/>
    </row>
    <row r="6" spans="1:19" ht="17.25" hidden="1" customHeight="1">
      <c r="A6" s="844"/>
      <c r="B6" s="844"/>
      <c r="C6" s="844"/>
      <c r="D6" s="844"/>
      <c r="E6" s="844"/>
      <c r="F6" s="844"/>
      <c r="G6" s="844"/>
      <c r="H6" s="844"/>
      <c r="I6" s="844"/>
      <c r="J6" s="844"/>
      <c r="K6" s="844"/>
      <c r="L6" s="844"/>
      <c r="M6" s="844"/>
      <c r="N6" s="844"/>
      <c r="O6" s="844"/>
      <c r="P6" s="844"/>
      <c r="Q6" s="844"/>
      <c r="R6" s="844"/>
      <c r="S6" s="844"/>
    </row>
    <row r="7" spans="1:19" ht="15.75" hidden="1" customHeight="1">
      <c r="A7" s="845" t="s">
        <v>789</v>
      </c>
      <c r="B7" s="845" t="s">
        <v>1226</v>
      </c>
      <c r="C7" s="845" t="s">
        <v>790</v>
      </c>
      <c r="D7" s="845" t="s">
        <v>791</v>
      </c>
      <c r="E7" s="845"/>
      <c r="F7" s="845"/>
      <c r="G7" s="845" t="s">
        <v>6</v>
      </c>
      <c r="H7" s="845"/>
      <c r="I7" s="845"/>
      <c r="J7" s="845" t="s">
        <v>7</v>
      </c>
      <c r="K7" s="845"/>
      <c r="L7" s="845"/>
      <c r="M7" s="845" t="s">
        <v>8</v>
      </c>
      <c r="N7" s="845"/>
      <c r="O7" s="845"/>
      <c r="P7" s="845" t="s">
        <v>792</v>
      </c>
      <c r="Q7" s="845"/>
      <c r="R7" s="845"/>
      <c r="S7" s="845" t="s">
        <v>10</v>
      </c>
    </row>
    <row r="8" spans="1:19" ht="15" hidden="1" customHeight="1">
      <c r="A8" s="837"/>
      <c r="B8" s="837"/>
      <c r="C8" s="837"/>
      <c r="D8" s="837" t="s">
        <v>11</v>
      </c>
      <c r="E8" s="837" t="s">
        <v>12</v>
      </c>
      <c r="F8" s="837" t="s">
        <v>13</v>
      </c>
      <c r="G8" s="837" t="s">
        <v>14</v>
      </c>
      <c r="H8" s="837" t="s">
        <v>15</v>
      </c>
      <c r="I8" s="837" t="s">
        <v>16</v>
      </c>
      <c r="J8" s="837" t="s">
        <v>17</v>
      </c>
      <c r="K8" s="837" t="s">
        <v>18</v>
      </c>
      <c r="L8" s="837" t="s">
        <v>19</v>
      </c>
      <c r="M8" s="837" t="s">
        <v>20</v>
      </c>
      <c r="N8" s="837" t="s">
        <v>21</v>
      </c>
      <c r="O8" s="837" t="s">
        <v>22</v>
      </c>
      <c r="P8" s="837" t="s">
        <v>23</v>
      </c>
      <c r="Q8" s="837" t="s">
        <v>793</v>
      </c>
      <c r="R8" s="837" t="s">
        <v>25</v>
      </c>
      <c r="S8" s="837"/>
    </row>
    <row r="9" spans="1:19" ht="75" hidden="1" customHeight="1">
      <c r="A9" s="844" t="s">
        <v>1227</v>
      </c>
      <c r="B9" s="844" t="s">
        <v>1228</v>
      </c>
      <c r="C9" s="844"/>
      <c r="D9" s="844"/>
      <c r="E9" s="844"/>
      <c r="F9" s="844"/>
      <c r="G9" s="844"/>
      <c r="H9" s="844"/>
      <c r="I9" s="844"/>
      <c r="J9" s="844"/>
      <c r="K9" s="844"/>
      <c r="L9" s="844"/>
      <c r="M9" s="844"/>
      <c r="N9" s="844"/>
      <c r="O9" s="844"/>
      <c r="P9" s="844">
        <f>SUM(P11:P12)</f>
        <v>40000</v>
      </c>
      <c r="Q9" s="844"/>
      <c r="R9" s="844"/>
      <c r="S9" s="844" t="s">
        <v>1229</v>
      </c>
    </row>
    <row r="10" spans="1:19" ht="51.75" hidden="1" customHeight="1">
      <c r="A10" s="845" t="s">
        <v>1230</v>
      </c>
      <c r="B10" s="845" t="s">
        <v>1231</v>
      </c>
      <c r="C10" s="845"/>
      <c r="D10" s="845"/>
      <c r="E10" s="845"/>
      <c r="F10" s="845"/>
      <c r="G10" s="845"/>
      <c r="H10" s="845"/>
      <c r="I10" s="845"/>
      <c r="J10" s="845"/>
      <c r="K10" s="845"/>
      <c r="L10" s="845"/>
      <c r="M10" s="845"/>
      <c r="N10" s="845"/>
      <c r="O10" s="845"/>
      <c r="P10" s="845">
        <f>SUM(P12:P16)</f>
        <v>60000</v>
      </c>
      <c r="Q10" s="845"/>
      <c r="R10" s="845"/>
      <c r="S10" s="845" t="s">
        <v>1229</v>
      </c>
    </row>
    <row r="11" spans="1:19" ht="51.75" hidden="1" customHeight="1">
      <c r="A11" s="837" t="s">
        <v>1232</v>
      </c>
      <c r="B11" s="837" t="s">
        <v>1233</v>
      </c>
      <c r="C11" s="837" t="s">
        <v>1234</v>
      </c>
      <c r="D11" s="837">
        <v>2</v>
      </c>
      <c r="E11" s="837">
        <v>1</v>
      </c>
      <c r="F11" s="837">
        <v>2</v>
      </c>
      <c r="G11" s="837">
        <v>1</v>
      </c>
      <c r="H11" s="837">
        <v>2</v>
      </c>
      <c r="I11" s="837">
        <v>2</v>
      </c>
      <c r="J11" s="837">
        <v>2</v>
      </c>
      <c r="K11" s="837">
        <v>2</v>
      </c>
      <c r="L11" s="837">
        <v>2</v>
      </c>
      <c r="M11" s="837">
        <v>2</v>
      </c>
      <c r="N11" s="837">
        <v>1</v>
      </c>
      <c r="O11" s="837">
        <v>1</v>
      </c>
      <c r="P11" s="837" t="s">
        <v>29</v>
      </c>
      <c r="Q11" s="837"/>
      <c r="R11" s="837"/>
      <c r="S11" s="837" t="s">
        <v>1229</v>
      </c>
    </row>
    <row r="12" spans="1:19" ht="69" hidden="1" customHeight="1">
      <c r="A12" s="844" t="s">
        <v>1235</v>
      </c>
      <c r="B12" s="844" t="s">
        <v>1236</v>
      </c>
      <c r="C12" s="844" t="s">
        <v>1237</v>
      </c>
      <c r="D12" s="844"/>
      <c r="E12" s="844"/>
      <c r="F12" s="844">
        <v>1</v>
      </c>
      <c r="G12" s="844"/>
      <c r="H12" s="844"/>
      <c r="I12" s="844"/>
      <c r="J12" s="844"/>
      <c r="K12" s="844"/>
      <c r="L12" s="844">
        <v>1</v>
      </c>
      <c r="M12" s="844"/>
      <c r="N12" s="844"/>
      <c r="O12" s="844"/>
      <c r="P12" s="844">
        <v>40000</v>
      </c>
      <c r="Q12" s="844"/>
      <c r="R12" s="844"/>
      <c r="S12" s="844" t="s">
        <v>1229</v>
      </c>
    </row>
    <row r="13" spans="1:19" ht="51.75" hidden="1" customHeight="1">
      <c r="A13" s="845" t="s">
        <v>1238</v>
      </c>
      <c r="B13" s="845" t="s">
        <v>1239</v>
      </c>
      <c r="C13" s="845" t="s">
        <v>1240</v>
      </c>
      <c r="D13" s="845">
        <v>2</v>
      </c>
      <c r="E13" s="845">
        <v>2</v>
      </c>
      <c r="F13" s="845">
        <v>2</v>
      </c>
      <c r="G13" s="845">
        <v>1</v>
      </c>
      <c r="H13" s="845">
        <v>1</v>
      </c>
      <c r="I13" s="845">
        <v>1</v>
      </c>
      <c r="J13" s="845">
        <v>1</v>
      </c>
      <c r="K13" s="845">
        <v>1</v>
      </c>
      <c r="L13" s="845">
        <v>1</v>
      </c>
      <c r="M13" s="845">
        <v>1</v>
      </c>
      <c r="N13" s="845">
        <v>1</v>
      </c>
      <c r="O13" s="845">
        <v>1</v>
      </c>
      <c r="P13" s="845" t="s">
        <v>29</v>
      </c>
      <c r="Q13" s="845"/>
      <c r="R13" s="845"/>
      <c r="S13" s="845" t="s">
        <v>1229</v>
      </c>
    </row>
    <row r="14" spans="1:19" ht="69" hidden="1" customHeight="1">
      <c r="A14" s="837" t="s">
        <v>1241</v>
      </c>
      <c r="B14" s="837" t="s">
        <v>1242</v>
      </c>
      <c r="C14" s="837" t="s">
        <v>1243</v>
      </c>
      <c r="D14" s="837"/>
      <c r="E14" s="837"/>
      <c r="F14" s="837"/>
      <c r="G14" s="837">
        <v>1</v>
      </c>
      <c r="H14" s="837"/>
      <c r="I14" s="837"/>
      <c r="J14" s="837"/>
      <c r="K14" s="837">
        <v>1</v>
      </c>
      <c r="L14" s="837"/>
      <c r="M14" s="837"/>
      <c r="N14" s="837"/>
      <c r="O14" s="837">
        <v>1</v>
      </c>
      <c r="P14" s="837" t="s">
        <v>29</v>
      </c>
      <c r="Q14" s="837"/>
      <c r="R14" s="837"/>
      <c r="S14" s="837" t="s">
        <v>1229</v>
      </c>
    </row>
    <row r="15" spans="1:19" ht="51.75" hidden="1" customHeight="1">
      <c r="A15" s="844" t="s">
        <v>1244</v>
      </c>
      <c r="B15" s="844" t="s">
        <v>1245</v>
      </c>
      <c r="C15" s="844"/>
      <c r="D15" s="844"/>
      <c r="E15" s="844"/>
      <c r="F15" s="844"/>
      <c r="G15" s="844"/>
      <c r="H15" s="844"/>
      <c r="I15" s="844"/>
      <c r="J15" s="844"/>
      <c r="K15" s="844"/>
      <c r="L15" s="844"/>
      <c r="M15" s="844"/>
      <c r="N15" s="844"/>
      <c r="O15" s="844"/>
      <c r="P15" s="844"/>
      <c r="Q15" s="844"/>
      <c r="R15" s="844"/>
      <c r="S15" s="844" t="s">
        <v>1229</v>
      </c>
    </row>
    <row r="16" spans="1:19" ht="45" hidden="1" customHeight="1">
      <c r="A16" s="845" t="s">
        <v>1246</v>
      </c>
      <c r="B16" s="845" t="s">
        <v>1247</v>
      </c>
      <c r="C16" s="845" t="s">
        <v>1248</v>
      </c>
      <c r="D16" s="845"/>
      <c r="E16" s="845"/>
      <c r="F16" s="845"/>
      <c r="G16" s="845"/>
      <c r="H16" s="845"/>
      <c r="I16" s="845"/>
      <c r="J16" s="845"/>
      <c r="K16" s="845"/>
      <c r="L16" s="845"/>
      <c r="M16" s="845"/>
      <c r="N16" s="845"/>
      <c r="O16" s="845"/>
      <c r="P16" s="845">
        <f>SUM(P17:P22)</f>
        <v>20000</v>
      </c>
      <c r="Q16" s="845"/>
      <c r="R16" s="845"/>
      <c r="S16" s="845" t="s">
        <v>1229</v>
      </c>
    </row>
    <row r="17" spans="1:19" ht="34.5" hidden="1" customHeight="1">
      <c r="A17" s="837" t="s">
        <v>1249</v>
      </c>
      <c r="B17" s="837" t="s">
        <v>1250</v>
      </c>
      <c r="C17" s="837" t="s">
        <v>1251</v>
      </c>
      <c r="D17" s="837">
        <v>3</v>
      </c>
      <c r="E17" s="837">
        <v>4</v>
      </c>
      <c r="F17" s="837">
        <v>3</v>
      </c>
      <c r="G17" s="837">
        <v>4</v>
      </c>
      <c r="H17" s="837">
        <v>3</v>
      </c>
      <c r="I17" s="837">
        <v>4</v>
      </c>
      <c r="J17" s="837">
        <v>3</v>
      </c>
      <c r="K17" s="837">
        <v>4</v>
      </c>
      <c r="L17" s="837">
        <v>3</v>
      </c>
      <c r="M17" s="837">
        <v>3</v>
      </c>
      <c r="N17" s="837">
        <v>3</v>
      </c>
      <c r="O17" s="837">
        <v>3</v>
      </c>
      <c r="P17" s="837" t="s">
        <v>29</v>
      </c>
      <c r="Q17" s="837"/>
      <c r="R17" s="837"/>
      <c r="S17" s="837" t="s">
        <v>1229</v>
      </c>
    </row>
    <row r="18" spans="1:19" ht="34.5" hidden="1" customHeight="1">
      <c r="A18" s="844" t="s">
        <v>1252</v>
      </c>
      <c r="B18" s="844" t="s">
        <v>1250</v>
      </c>
      <c r="C18" s="844" t="s">
        <v>1253</v>
      </c>
      <c r="D18" s="844">
        <v>3</v>
      </c>
      <c r="E18" s="844">
        <v>4</v>
      </c>
      <c r="F18" s="844">
        <v>3</v>
      </c>
      <c r="G18" s="844">
        <v>4</v>
      </c>
      <c r="H18" s="844">
        <v>3</v>
      </c>
      <c r="I18" s="844">
        <v>4</v>
      </c>
      <c r="J18" s="844">
        <v>3</v>
      </c>
      <c r="K18" s="844">
        <v>4</v>
      </c>
      <c r="L18" s="844">
        <v>3</v>
      </c>
      <c r="M18" s="844">
        <v>3</v>
      </c>
      <c r="N18" s="844">
        <v>3</v>
      </c>
      <c r="O18" s="844">
        <v>3</v>
      </c>
      <c r="P18" s="844">
        <v>20000</v>
      </c>
      <c r="Q18" s="844"/>
      <c r="R18" s="844"/>
      <c r="S18" s="844" t="s">
        <v>1229</v>
      </c>
    </row>
    <row r="19" spans="1:19" ht="34.5" hidden="1" customHeight="1">
      <c r="A19" s="845" t="s">
        <v>1254</v>
      </c>
      <c r="B19" s="845" t="s">
        <v>1255</v>
      </c>
      <c r="C19" s="845" t="s">
        <v>1256</v>
      </c>
      <c r="D19" s="845">
        <v>1</v>
      </c>
      <c r="E19" s="845">
        <v>1</v>
      </c>
      <c r="F19" s="845">
        <v>1</v>
      </c>
      <c r="G19" s="845">
        <v>1</v>
      </c>
      <c r="H19" s="845">
        <v>1</v>
      </c>
      <c r="I19" s="845">
        <v>1</v>
      </c>
      <c r="J19" s="845">
        <v>1</v>
      </c>
      <c r="K19" s="845">
        <v>1</v>
      </c>
      <c r="L19" s="845">
        <v>1</v>
      </c>
      <c r="M19" s="845">
        <v>1</v>
      </c>
      <c r="N19" s="845"/>
      <c r="O19" s="845"/>
      <c r="P19" s="845" t="s">
        <v>29</v>
      </c>
      <c r="Q19" s="845"/>
      <c r="R19" s="845"/>
      <c r="S19" s="845" t="s">
        <v>1229</v>
      </c>
    </row>
    <row r="20" spans="1:19" ht="51.75" hidden="1" customHeight="1">
      <c r="A20" s="837" t="s">
        <v>1257</v>
      </c>
      <c r="B20" s="837" t="s">
        <v>1258</v>
      </c>
      <c r="C20" s="837" t="s">
        <v>1259</v>
      </c>
      <c r="D20" s="837">
        <v>7</v>
      </c>
      <c r="E20" s="837">
        <v>7</v>
      </c>
      <c r="F20" s="837">
        <v>7</v>
      </c>
      <c r="G20" s="837">
        <v>6</v>
      </c>
      <c r="H20" s="837">
        <v>6</v>
      </c>
      <c r="I20" s="837">
        <v>6</v>
      </c>
      <c r="J20" s="837">
        <v>6</v>
      </c>
      <c r="K20" s="837">
        <v>6</v>
      </c>
      <c r="L20" s="837">
        <v>6</v>
      </c>
      <c r="M20" s="837">
        <v>6</v>
      </c>
      <c r="N20" s="837">
        <v>6</v>
      </c>
      <c r="O20" s="837">
        <v>6</v>
      </c>
      <c r="P20" s="837" t="s">
        <v>29</v>
      </c>
      <c r="Q20" s="837"/>
      <c r="R20" s="837"/>
      <c r="S20" s="837" t="s">
        <v>1229</v>
      </c>
    </row>
    <row r="21" spans="1:19" ht="51.75" hidden="1" customHeight="1">
      <c r="A21" s="844" t="s">
        <v>1260</v>
      </c>
      <c r="B21" s="844" t="s">
        <v>1261</v>
      </c>
      <c r="C21" s="844" t="s">
        <v>1262</v>
      </c>
      <c r="D21" s="844">
        <v>2</v>
      </c>
      <c r="E21" s="844">
        <v>3</v>
      </c>
      <c r="F21" s="844">
        <v>2</v>
      </c>
      <c r="G21" s="844">
        <v>2</v>
      </c>
      <c r="H21" s="844">
        <v>2</v>
      </c>
      <c r="I21" s="844">
        <v>2</v>
      </c>
      <c r="J21" s="844">
        <v>2</v>
      </c>
      <c r="K21" s="844">
        <v>2</v>
      </c>
      <c r="L21" s="844">
        <v>2</v>
      </c>
      <c r="M21" s="844">
        <v>2</v>
      </c>
      <c r="N21" s="844">
        <v>2</v>
      </c>
      <c r="O21" s="844">
        <v>2</v>
      </c>
      <c r="P21" s="844" t="s">
        <v>29</v>
      </c>
      <c r="Q21" s="844"/>
      <c r="R21" s="844"/>
      <c r="S21" s="844" t="s">
        <v>1229</v>
      </c>
    </row>
    <row r="22" spans="1:19" ht="51.75" hidden="1" customHeight="1">
      <c r="A22" s="845" t="s">
        <v>1263</v>
      </c>
      <c r="B22" s="845" t="s">
        <v>1264</v>
      </c>
      <c r="C22" s="845" t="s">
        <v>1265</v>
      </c>
      <c r="D22" s="845">
        <v>1</v>
      </c>
      <c r="E22" s="845">
        <v>2</v>
      </c>
      <c r="F22" s="845">
        <v>2</v>
      </c>
      <c r="G22" s="845">
        <v>2</v>
      </c>
      <c r="H22" s="845">
        <v>2</v>
      </c>
      <c r="I22" s="845">
        <v>1</v>
      </c>
      <c r="J22" s="845">
        <v>1</v>
      </c>
      <c r="K22" s="845">
        <v>1</v>
      </c>
      <c r="L22" s="845">
        <v>1</v>
      </c>
      <c r="M22" s="845">
        <v>1</v>
      </c>
      <c r="N22" s="845">
        <v>1</v>
      </c>
      <c r="O22" s="845">
        <v>1</v>
      </c>
      <c r="P22" s="845" t="s">
        <v>29</v>
      </c>
      <c r="Q22" s="845"/>
      <c r="R22" s="845"/>
      <c r="S22" s="845" t="s">
        <v>1229</v>
      </c>
    </row>
    <row r="23" spans="1:19" ht="30" hidden="1" customHeight="1">
      <c r="A23" s="837" t="s">
        <v>1266</v>
      </c>
      <c r="B23" s="837" t="s">
        <v>1267</v>
      </c>
      <c r="C23" s="837"/>
      <c r="D23" s="837"/>
      <c r="E23" s="837"/>
      <c r="F23" s="837"/>
      <c r="G23" s="837"/>
      <c r="H23" s="837"/>
      <c r="I23" s="837"/>
      <c r="J23" s="837"/>
      <c r="K23" s="837"/>
      <c r="L23" s="837"/>
      <c r="M23" s="837"/>
      <c r="N23" s="837"/>
      <c r="O23" s="837"/>
      <c r="P23" s="837">
        <f>SUM(P24:P28)</f>
        <v>1159300</v>
      </c>
      <c r="Q23" s="837"/>
      <c r="R23" s="837"/>
      <c r="S23" s="837" t="s">
        <v>1229</v>
      </c>
    </row>
    <row r="24" spans="1:19" ht="51.75" hidden="1" customHeight="1">
      <c r="A24" s="844" t="s">
        <v>1268</v>
      </c>
      <c r="B24" s="844" t="s">
        <v>1269</v>
      </c>
      <c r="C24" s="844" t="s">
        <v>1270</v>
      </c>
      <c r="D24" s="844"/>
      <c r="E24" s="844"/>
      <c r="F24" s="844"/>
      <c r="G24" s="844">
        <v>6</v>
      </c>
      <c r="H24" s="844"/>
      <c r="I24" s="844"/>
      <c r="J24" s="844"/>
      <c r="K24" s="844"/>
      <c r="L24" s="844"/>
      <c r="M24" s="844"/>
      <c r="N24" s="844"/>
      <c r="O24" s="844"/>
      <c r="P24" s="844">
        <v>9300</v>
      </c>
      <c r="Q24" s="844"/>
      <c r="R24" s="844"/>
      <c r="S24" s="844" t="s">
        <v>1229</v>
      </c>
    </row>
    <row r="25" spans="1:19" ht="34.5" hidden="1" customHeight="1">
      <c r="A25" s="845" t="s">
        <v>1271</v>
      </c>
      <c r="B25" s="845" t="s">
        <v>1272</v>
      </c>
      <c r="C25" s="845" t="s">
        <v>1273</v>
      </c>
      <c r="D25" s="845"/>
      <c r="E25" s="845"/>
      <c r="F25" s="845"/>
      <c r="G25" s="845">
        <v>1</v>
      </c>
      <c r="H25" s="845"/>
      <c r="I25" s="845"/>
      <c r="J25" s="845"/>
      <c r="K25" s="845"/>
      <c r="L25" s="845"/>
      <c r="M25" s="845"/>
      <c r="N25" s="845"/>
      <c r="O25" s="845"/>
      <c r="P25" s="845"/>
      <c r="Q25" s="845"/>
      <c r="R25" s="845"/>
      <c r="S25" s="845" t="s">
        <v>1229</v>
      </c>
    </row>
    <row r="26" spans="1:19" ht="86.25" hidden="1" customHeight="1">
      <c r="A26" s="837" t="s">
        <v>1274</v>
      </c>
      <c r="B26" s="837" t="s">
        <v>1275</v>
      </c>
      <c r="C26" s="837" t="s">
        <v>1276</v>
      </c>
      <c r="D26" s="837"/>
      <c r="E26" s="837"/>
      <c r="F26" s="837"/>
      <c r="G26" s="837">
        <v>3</v>
      </c>
      <c r="H26" s="837"/>
      <c r="I26" s="837"/>
      <c r="J26" s="837"/>
      <c r="K26" s="837"/>
      <c r="L26" s="837"/>
      <c r="M26" s="837"/>
      <c r="N26" s="837">
        <v>2</v>
      </c>
      <c r="O26" s="837"/>
      <c r="P26" s="837">
        <v>1150000</v>
      </c>
      <c r="Q26" s="837"/>
      <c r="R26" s="837"/>
      <c r="S26" s="837" t="s">
        <v>1229</v>
      </c>
    </row>
    <row r="27" spans="1:19" ht="34.5" hidden="1" customHeight="1">
      <c r="A27" s="844" t="s">
        <v>1277</v>
      </c>
      <c r="B27" s="844" t="s">
        <v>1278</v>
      </c>
      <c r="C27" s="844" t="s">
        <v>1279</v>
      </c>
      <c r="D27" s="844">
        <v>1</v>
      </c>
      <c r="E27" s="844">
        <v>1</v>
      </c>
      <c r="F27" s="844">
        <v>1</v>
      </c>
      <c r="G27" s="844">
        <v>1</v>
      </c>
      <c r="H27" s="844">
        <v>1</v>
      </c>
      <c r="I27" s="844">
        <v>1</v>
      </c>
      <c r="J27" s="844">
        <v>1</v>
      </c>
      <c r="K27" s="844">
        <v>1</v>
      </c>
      <c r="L27" s="844">
        <v>1</v>
      </c>
      <c r="M27" s="844">
        <v>1</v>
      </c>
      <c r="N27" s="844">
        <v>1</v>
      </c>
      <c r="O27" s="844">
        <v>1</v>
      </c>
      <c r="P27" s="844" t="s">
        <v>29</v>
      </c>
      <c r="Q27" s="844"/>
      <c r="R27" s="844"/>
      <c r="S27" s="844" t="s">
        <v>1229</v>
      </c>
    </row>
    <row r="28" spans="1:19" ht="51.75" hidden="1" customHeight="1">
      <c r="A28" s="845" t="s">
        <v>1280</v>
      </c>
      <c r="B28" s="845" t="s">
        <v>1281</v>
      </c>
      <c r="C28" s="845" t="s">
        <v>536</v>
      </c>
      <c r="D28" s="845">
        <v>1</v>
      </c>
      <c r="E28" s="845">
        <v>1</v>
      </c>
      <c r="F28" s="845">
        <v>1</v>
      </c>
      <c r="G28" s="845">
        <v>1</v>
      </c>
      <c r="H28" s="845">
        <v>1</v>
      </c>
      <c r="I28" s="845">
        <v>1</v>
      </c>
      <c r="J28" s="845">
        <v>1</v>
      </c>
      <c r="K28" s="845">
        <v>1</v>
      </c>
      <c r="L28" s="845">
        <v>1</v>
      </c>
      <c r="M28" s="845">
        <v>1</v>
      </c>
      <c r="N28" s="845">
        <v>1</v>
      </c>
      <c r="O28" s="845">
        <v>1</v>
      </c>
      <c r="P28" s="845" t="s">
        <v>29</v>
      </c>
      <c r="Q28" s="845"/>
      <c r="R28" s="845"/>
      <c r="S28" s="845" t="s">
        <v>1229</v>
      </c>
    </row>
    <row r="29" spans="1:19" ht="17.25" hidden="1" customHeight="1">
      <c r="A29" s="837"/>
      <c r="B29" s="837"/>
      <c r="C29" s="837"/>
      <c r="D29" s="837"/>
      <c r="E29" s="837"/>
      <c r="F29" s="837"/>
      <c r="G29" s="837"/>
      <c r="H29" s="837"/>
      <c r="I29" s="837"/>
      <c r="J29" s="837"/>
      <c r="K29" s="837"/>
      <c r="L29" s="837"/>
      <c r="M29" s="837"/>
      <c r="N29" s="837"/>
      <c r="O29" s="837"/>
      <c r="P29" s="837"/>
      <c r="Q29" s="837"/>
      <c r="R29" s="837"/>
      <c r="S29" s="837"/>
    </row>
    <row r="30" spans="1:19" ht="38.25" hidden="1" customHeight="1">
      <c r="A30" s="844"/>
      <c r="B30" s="844"/>
      <c r="C30" s="844"/>
      <c r="D30" s="844"/>
      <c r="E30" s="844"/>
      <c r="F30" s="844"/>
      <c r="G30" s="844"/>
      <c r="H30" s="844"/>
      <c r="I30" s="844"/>
      <c r="J30" s="844"/>
      <c r="K30" s="844"/>
      <c r="L30" s="844"/>
      <c r="M30" s="844"/>
      <c r="N30" s="844"/>
      <c r="O30" s="844"/>
      <c r="P30" s="844"/>
      <c r="Q30" s="844"/>
      <c r="R30" s="844"/>
      <c r="S30" s="844"/>
    </row>
    <row r="31" spans="1:19" ht="38.25" hidden="1" customHeight="1">
      <c r="A31" s="845"/>
      <c r="B31" s="845"/>
      <c r="C31" s="845"/>
      <c r="D31" s="845"/>
      <c r="E31" s="845"/>
      <c r="F31" s="845"/>
      <c r="G31" s="845"/>
      <c r="H31" s="845"/>
      <c r="I31" s="845"/>
      <c r="J31" s="845"/>
      <c r="K31" s="845"/>
      <c r="L31" s="845"/>
      <c r="M31" s="845"/>
      <c r="N31" s="845"/>
      <c r="O31" s="845"/>
      <c r="P31" s="845"/>
      <c r="Q31" s="845"/>
      <c r="R31" s="845"/>
      <c r="S31" s="845"/>
    </row>
    <row r="32" spans="1:19" ht="38.25" hidden="1" customHeight="1">
      <c r="A32" s="837"/>
      <c r="B32" s="837"/>
      <c r="C32" s="837"/>
      <c r="D32" s="837"/>
      <c r="E32" s="837"/>
      <c r="F32" s="837"/>
      <c r="G32" s="837"/>
      <c r="H32" s="837"/>
      <c r="I32" s="837"/>
      <c r="J32" s="837"/>
      <c r="K32" s="837"/>
      <c r="L32" s="837"/>
      <c r="M32" s="837"/>
      <c r="N32" s="837"/>
      <c r="O32" s="837"/>
      <c r="P32" s="837"/>
      <c r="Q32" s="837"/>
      <c r="R32" s="837"/>
      <c r="S32" s="837"/>
    </row>
    <row r="33" spans="1:19" ht="38.25" hidden="1" customHeight="1">
      <c r="A33" s="844"/>
      <c r="B33" s="844"/>
      <c r="C33" s="844"/>
      <c r="D33" s="844"/>
      <c r="E33" s="844"/>
      <c r="F33" s="844"/>
      <c r="G33" s="844"/>
      <c r="H33" s="844"/>
      <c r="I33" s="844"/>
      <c r="J33" s="844"/>
      <c r="K33" s="844"/>
      <c r="L33" s="844"/>
      <c r="M33" s="844"/>
      <c r="N33" s="844"/>
      <c r="O33" s="844"/>
      <c r="P33" s="844"/>
      <c r="Q33" s="844"/>
      <c r="R33" s="844"/>
      <c r="S33" s="844"/>
    </row>
    <row r="34" spans="1:19" ht="38.25" hidden="1" customHeight="1">
      <c r="A34" s="845"/>
      <c r="B34" s="845"/>
      <c r="C34" s="845"/>
      <c r="D34" s="845"/>
      <c r="E34" s="845"/>
      <c r="F34" s="845"/>
      <c r="G34" s="845"/>
      <c r="H34" s="845"/>
      <c r="I34" s="845"/>
      <c r="J34" s="845"/>
      <c r="K34" s="845"/>
      <c r="L34" s="845"/>
      <c r="M34" s="845"/>
      <c r="N34" s="845"/>
      <c r="O34" s="845"/>
      <c r="P34" s="845"/>
      <c r="Q34" s="845"/>
      <c r="R34" s="845"/>
      <c r="S34" s="845"/>
    </row>
    <row r="35" spans="1:19" ht="38.25" hidden="1" customHeight="1">
      <c r="A35" s="837"/>
      <c r="B35" s="837"/>
      <c r="C35" s="837"/>
      <c r="D35" s="837"/>
      <c r="E35" s="837"/>
      <c r="F35" s="837"/>
      <c r="G35" s="837"/>
      <c r="H35" s="837"/>
      <c r="I35" s="837"/>
      <c r="J35" s="837"/>
      <c r="K35" s="837"/>
      <c r="L35" s="837"/>
      <c r="M35" s="837"/>
      <c r="N35" s="837"/>
      <c r="O35" s="837"/>
      <c r="P35" s="837"/>
      <c r="Q35" s="837"/>
      <c r="R35" s="837"/>
      <c r="S35" s="837"/>
    </row>
    <row r="36" spans="1:19" ht="38.25" hidden="1" customHeight="1">
      <c r="A36" s="844"/>
      <c r="B36" s="844"/>
      <c r="C36" s="844"/>
      <c r="D36" s="844"/>
      <c r="E36" s="844"/>
      <c r="F36" s="844"/>
      <c r="G36" s="844"/>
      <c r="H36" s="844"/>
      <c r="I36" s="844"/>
      <c r="J36" s="844"/>
      <c r="K36" s="844"/>
      <c r="L36" s="844"/>
      <c r="M36" s="844"/>
      <c r="N36" s="844"/>
      <c r="O36" s="844"/>
      <c r="P36" s="844"/>
      <c r="Q36" s="844"/>
      <c r="R36" s="844"/>
      <c r="S36" s="844"/>
    </row>
    <row r="37" spans="1:19" ht="38.25" hidden="1" customHeight="1">
      <c r="A37" s="845"/>
      <c r="B37" s="845"/>
      <c r="C37" s="845"/>
      <c r="D37" s="845"/>
      <c r="E37" s="845"/>
      <c r="F37" s="845"/>
      <c r="G37" s="845"/>
      <c r="H37" s="845"/>
      <c r="I37" s="845"/>
      <c r="J37" s="845"/>
      <c r="K37" s="845"/>
      <c r="L37" s="845"/>
      <c r="M37" s="845"/>
      <c r="N37" s="845"/>
      <c r="O37" s="845"/>
      <c r="P37" s="845"/>
      <c r="Q37" s="845"/>
      <c r="R37" s="845"/>
      <c r="S37" s="845"/>
    </row>
    <row r="38" spans="1:19" ht="38.25" hidden="1" customHeight="1">
      <c r="A38" s="837"/>
      <c r="B38" s="837"/>
      <c r="C38" s="837"/>
      <c r="D38" s="837"/>
      <c r="E38" s="837"/>
      <c r="F38" s="837"/>
      <c r="G38" s="837"/>
      <c r="H38" s="837"/>
      <c r="I38" s="837"/>
      <c r="J38" s="837"/>
      <c r="K38" s="837"/>
      <c r="L38" s="837"/>
      <c r="M38" s="837"/>
      <c r="N38" s="837"/>
      <c r="O38" s="837"/>
      <c r="P38" s="837"/>
      <c r="Q38" s="837"/>
      <c r="R38" s="837"/>
      <c r="S38" s="837"/>
    </row>
    <row r="39" spans="1:19" ht="38.25" hidden="1" customHeight="1">
      <c r="A39" s="844"/>
      <c r="B39" s="844"/>
      <c r="C39" s="844"/>
      <c r="D39" s="844"/>
      <c r="E39" s="844"/>
      <c r="F39" s="844"/>
      <c r="G39" s="844"/>
      <c r="H39" s="844"/>
      <c r="I39" s="844"/>
      <c r="J39" s="844"/>
      <c r="K39" s="844"/>
      <c r="L39" s="844"/>
      <c r="M39" s="844"/>
      <c r="N39" s="844"/>
      <c r="O39" s="844"/>
      <c r="P39" s="844"/>
      <c r="Q39" s="844"/>
      <c r="R39" s="844"/>
      <c r="S39" s="844"/>
    </row>
    <row r="40" spans="1:19" ht="38.25" hidden="1" customHeight="1">
      <c r="A40" s="845"/>
      <c r="B40" s="845"/>
      <c r="C40" s="845"/>
      <c r="D40" s="845"/>
      <c r="E40" s="845"/>
      <c r="F40" s="845"/>
      <c r="G40" s="845"/>
      <c r="H40" s="845"/>
      <c r="I40" s="845"/>
      <c r="J40" s="845"/>
      <c r="K40" s="845"/>
      <c r="L40" s="845"/>
      <c r="M40" s="845"/>
      <c r="N40" s="845"/>
      <c r="O40" s="845"/>
      <c r="P40" s="845"/>
      <c r="Q40" s="845"/>
      <c r="R40" s="845"/>
      <c r="S40" s="845"/>
    </row>
    <row r="41" spans="1:19" ht="38.25" hidden="1" customHeight="1">
      <c r="A41" s="837"/>
      <c r="B41" s="837"/>
      <c r="C41" s="837"/>
      <c r="D41" s="837"/>
      <c r="E41" s="837"/>
      <c r="F41" s="837"/>
      <c r="G41" s="837"/>
      <c r="H41" s="837"/>
      <c r="I41" s="837"/>
      <c r="J41" s="837"/>
      <c r="K41" s="837"/>
      <c r="L41" s="837"/>
      <c r="M41" s="837"/>
      <c r="N41" s="837"/>
      <c r="O41" s="837"/>
      <c r="P41" s="837"/>
      <c r="Q41" s="837"/>
      <c r="R41" s="837"/>
      <c r="S41" s="837"/>
    </row>
    <row r="42" spans="1:19" ht="39.75" hidden="1" customHeight="1">
      <c r="A42" s="844"/>
      <c r="B42" s="844"/>
      <c r="C42" s="844"/>
      <c r="D42" s="844"/>
      <c r="E42" s="844"/>
      <c r="F42" s="844"/>
      <c r="G42" s="844"/>
      <c r="H42" s="844"/>
      <c r="I42" s="844"/>
      <c r="J42" s="844"/>
      <c r="K42" s="844"/>
      <c r="L42" s="844"/>
      <c r="M42" s="844"/>
      <c r="N42" s="844"/>
      <c r="O42" s="844"/>
      <c r="P42" s="844"/>
      <c r="Q42" s="844"/>
      <c r="R42" s="844"/>
      <c r="S42" s="844"/>
    </row>
    <row r="43" spans="1:19" ht="20.25" hidden="1" customHeight="1">
      <c r="A43" s="845"/>
      <c r="B43" s="845"/>
      <c r="C43" s="845"/>
      <c r="D43" s="845"/>
      <c r="E43" s="845"/>
      <c r="F43" s="845"/>
      <c r="G43" s="845"/>
      <c r="H43" s="845"/>
      <c r="I43" s="845"/>
      <c r="J43" s="845"/>
      <c r="K43" s="845"/>
      <c r="L43" s="845"/>
      <c r="M43" s="845"/>
      <c r="N43" s="845"/>
      <c r="O43" s="845"/>
      <c r="P43" s="845"/>
      <c r="Q43" s="845"/>
      <c r="R43" s="845"/>
      <c r="S43" s="845"/>
    </row>
    <row r="44" spans="1:19" ht="30" customHeight="1">
      <c r="A44" s="837" t="s">
        <v>30</v>
      </c>
      <c r="B44" s="837"/>
      <c r="C44" s="837"/>
      <c r="D44" s="837"/>
      <c r="E44" s="837"/>
      <c r="F44" s="837"/>
      <c r="G44" s="837"/>
      <c r="H44" s="837"/>
      <c r="I44" s="837"/>
      <c r="J44" s="837"/>
      <c r="K44" s="837"/>
      <c r="L44" s="837"/>
      <c r="M44" s="837"/>
      <c r="N44" s="837"/>
      <c r="O44" s="837"/>
      <c r="P44" s="837"/>
      <c r="Q44" s="837"/>
      <c r="R44" s="837"/>
      <c r="S44" s="837"/>
    </row>
    <row r="45" spans="1:19" ht="17.25">
      <c r="A45" s="846" t="s">
        <v>787</v>
      </c>
      <c r="B45" s="846"/>
      <c r="C45" s="846"/>
      <c r="D45" s="604"/>
      <c r="E45" s="604"/>
      <c r="F45" s="604"/>
      <c r="G45" s="604"/>
      <c r="H45" s="604"/>
      <c r="I45" s="604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1:19" ht="17.25">
      <c r="A46" s="605" t="s">
        <v>1282</v>
      </c>
      <c r="B46" s="605"/>
      <c r="C46" s="605"/>
      <c r="D46" s="606"/>
      <c r="E46" s="606"/>
      <c r="F46" s="606"/>
      <c r="G46" s="606"/>
      <c r="H46" s="607"/>
      <c r="I46" s="607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1:19" ht="24.75" customHeight="1">
      <c r="A47" s="605" t="s">
        <v>1283</v>
      </c>
      <c r="B47" s="608"/>
      <c r="C47" s="609"/>
      <c r="D47" s="606"/>
      <c r="E47" s="606"/>
      <c r="F47" s="606"/>
      <c r="G47" s="606"/>
      <c r="H47" s="606"/>
      <c r="I47" s="606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1:19" ht="24.75" customHeight="1">
      <c r="A48" s="608" t="s">
        <v>1087</v>
      </c>
      <c r="B48" s="608"/>
      <c r="C48" s="609"/>
      <c r="D48" s="606"/>
      <c r="E48" s="606"/>
      <c r="F48" s="606"/>
      <c r="G48" s="606"/>
      <c r="H48" s="610"/>
      <c r="I48" s="610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1:113" ht="33" customHeight="1">
      <c r="A49" s="846" t="s">
        <v>1479</v>
      </c>
      <c r="B49" s="846"/>
      <c r="C49" s="846"/>
      <c r="D49" s="604"/>
      <c r="E49" s="604"/>
      <c r="F49" s="604"/>
      <c r="G49" s="604"/>
      <c r="H49" s="604"/>
      <c r="I49" s="604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1:113" ht="22.5" customHeight="1">
      <c r="A50" s="868" t="s">
        <v>454</v>
      </c>
      <c r="B50" s="868" t="s">
        <v>3</v>
      </c>
      <c r="C50" s="868" t="s">
        <v>4</v>
      </c>
      <c r="D50" s="871" t="s">
        <v>5</v>
      </c>
      <c r="E50" s="872"/>
      <c r="F50" s="873"/>
      <c r="G50" s="867" t="s">
        <v>6</v>
      </c>
      <c r="H50" s="867"/>
      <c r="I50" s="867"/>
      <c r="J50" s="867" t="s">
        <v>7</v>
      </c>
      <c r="K50" s="867"/>
      <c r="L50" s="867"/>
      <c r="M50" s="867" t="s">
        <v>8</v>
      </c>
      <c r="N50" s="867"/>
      <c r="O50" s="867"/>
      <c r="P50" s="867" t="s">
        <v>9</v>
      </c>
      <c r="Q50" s="867"/>
      <c r="R50" s="867"/>
      <c r="S50" s="868" t="s">
        <v>10</v>
      </c>
    </row>
    <row r="51" spans="1:113" ht="25.5" customHeight="1">
      <c r="A51" s="869"/>
      <c r="B51" s="869"/>
      <c r="C51" s="869"/>
      <c r="D51" s="530" t="s">
        <v>11</v>
      </c>
      <c r="E51" s="530" t="s">
        <v>12</v>
      </c>
      <c r="F51" s="530" t="s">
        <v>13</v>
      </c>
      <c r="G51" s="530" t="s">
        <v>14</v>
      </c>
      <c r="H51" s="530" t="s">
        <v>15</v>
      </c>
      <c r="I51" s="530" t="s">
        <v>16</v>
      </c>
      <c r="J51" s="530" t="s">
        <v>17</v>
      </c>
      <c r="K51" s="530" t="s">
        <v>18</v>
      </c>
      <c r="L51" s="530" t="s">
        <v>19</v>
      </c>
      <c r="M51" s="530" t="s">
        <v>20</v>
      </c>
      <c r="N51" s="530" t="s">
        <v>21</v>
      </c>
      <c r="O51" s="530" t="s">
        <v>22</v>
      </c>
      <c r="P51" s="530" t="s">
        <v>23</v>
      </c>
      <c r="Q51" s="530" t="s">
        <v>1284</v>
      </c>
      <c r="R51" s="530" t="s">
        <v>25</v>
      </c>
      <c r="S51" s="869"/>
    </row>
    <row r="52" spans="1:113" s="314" customFormat="1" ht="67.5" customHeight="1">
      <c r="A52" s="218" t="s">
        <v>1480</v>
      </c>
      <c r="B52" s="218" t="s">
        <v>1847</v>
      </c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9">
        <f>SUM(P53:P74)</f>
        <v>3085639.3</v>
      </c>
      <c r="Q52" s="218"/>
      <c r="R52" s="218"/>
      <c r="S52" s="218" t="s">
        <v>1285</v>
      </c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  <c r="BO52" s="313"/>
      <c r="BP52" s="313"/>
      <c r="BQ52" s="313"/>
      <c r="BR52" s="313"/>
      <c r="BS52" s="313"/>
      <c r="BT52" s="313"/>
      <c r="BU52" s="313"/>
      <c r="BV52" s="313"/>
      <c r="BW52" s="313"/>
      <c r="BX52" s="313"/>
      <c r="BY52" s="313"/>
      <c r="BZ52" s="313"/>
      <c r="CA52" s="313"/>
      <c r="CB52" s="313"/>
      <c r="CC52" s="313"/>
      <c r="CD52" s="313"/>
      <c r="CE52" s="313"/>
      <c r="CF52" s="313"/>
      <c r="CG52" s="313"/>
      <c r="CH52" s="313"/>
      <c r="CI52" s="313"/>
      <c r="CJ52" s="313"/>
      <c r="CK52" s="313"/>
      <c r="CL52" s="313"/>
      <c r="CM52" s="313"/>
      <c r="CN52" s="313"/>
      <c r="CO52" s="313"/>
      <c r="CP52" s="313"/>
      <c r="CQ52" s="313"/>
      <c r="CR52" s="313"/>
      <c r="CS52" s="313"/>
      <c r="CT52" s="313"/>
      <c r="CU52" s="313"/>
      <c r="CV52" s="313"/>
      <c r="CW52" s="313"/>
      <c r="CX52" s="313"/>
      <c r="CY52" s="313"/>
      <c r="CZ52" s="313"/>
      <c r="DA52" s="313"/>
      <c r="DB52" s="313"/>
      <c r="DC52" s="313"/>
      <c r="DD52" s="313"/>
      <c r="DE52" s="313"/>
      <c r="DF52" s="313"/>
      <c r="DG52" s="313"/>
      <c r="DH52" s="313"/>
      <c r="DI52" s="313"/>
    </row>
    <row r="53" spans="1:113" s="69" customFormat="1" ht="59.25" customHeight="1">
      <c r="A53" s="531" t="s">
        <v>1481</v>
      </c>
      <c r="B53" s="532" t="s">
        <v>1483</v>
      </c>
      <c r="C53" s="533" t="s">
        <v>1286</v>
      </c>
      <c r="D53" s="534"/>
      <c r="E53" s="534"/>
      <c r="F53" s="535">
        <v>50</v>
      </c>
      <c r="G53" s="534"/>
      <c r="H53" s="534"/>
      <c r="I53" s="535">
        <v>50</v>
      </c>
      <c r="J53" s="534"/>
      <c r="K53" s="534"/>
      <c r="L53" s="536">
        <v>50</v>
      </c>
      <c r="M53" s="534"/>
      <c r="N53" s="534"/>
      <c r="O53" s="535">
        <v>50</v>
      </c>
      <c r="P53" s="537">
        <f>'[3]Presupuesto 2020'!E10</f>
        <v>25000</v>
      </c>
      <c r="Q53" s="538"/>
      <c r="R53" s="538"/>
      <c r="S53" s="539" t="s">
        <v>1285</v>
      </c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  <c r="BO53" s="313"/>
      <c r="BP53" s="313"/>
      <c r="BQ53" s="313"/>
      <c r="BR53" s="313"/>
      <c r="BS53" s="313"/>
      <c r="BT53" s="313"/>
      <c r="BU53" s="313"/>
      <c r="BV53" s="313"/>
      <c r="BW53" s="313"/>
      <c r="BX53" s="313"/>
      <c r="BY53" s="313"/>
      <c r="BZ53" s="313"/>
      <c r="CA53" s="313"/>
      <c r="CB53" s="313"/>
      <c r="CC53" s="313"/>
      <c r="CD53" s="313"/>
      <c r="CE53" s="313"/>
      <c r="CF53" s="313"/>
      <c r="CG53" s="313"/>
      <c r="CH53" s="313"/>
      <c r="CI53" s="313"/>
      <c r="CJ53" s="313"/>
      <c r="CK53" s="313"/>
      <c r="CL53" s="313"/>
      <c r="CM53" s="313"/>
      <c r="CN53" s="313"/>
      <c r="CO53" s="313"/>
      <c r="CP53" s="313"/>
      <c r="CQ53" s="313"/>
      <c r="CR53" s="313"/>
      <c r="CS53" s="313"/>
      <c r="CT53" s="313"/>
      <c r="CU53" s="313"/>
      <c r="CV53" s="313"/>
      <c r="CW53" s="313"/>
      <c r="CX53" s="313"/>
      <c r="CY53" s="313"/>
      <c r="CZ53" s="313"/>
      <c r="DA53" s="313"/>
      <c r="DB53" s="313"/>
      <c r="DC53" s="313"/>
      <c r="DD53" s="313"/>
      <c r="DE53" s="313"/>
      <c r="DF53" s="313"/>
      <c r="DG53" s="313"/>
      <c r="DH53" s="313"/>
      <c r="DI53" s="313"/>
    </row>
    <row r="54" spans="1:113" s="69" customFormat="1" ht="42.75" customHeight="1">
      <c r="A54" s="181" t="s">
        <v>1484</v>
      </c>
      <c r="B54" s="181" t="s">
        <v>1485</v>
      </c>
      <c r="C54" s="540" t="s">
        <v>1287</v>
      </c>
      <c r="D54" s="541"/>
      <c r="E54" s="541"/>
      <c r="F54" s="542">
        <v>30</v>
      </c>
      <c r="G54" s="541"/>
      <c r="H54" s="541"/>
      <c r="I54" s="542">
        <v>30</v>
      </c>
      <c r="J54" s="541"/>
      <c r="K54" s="541"/>
      <c r="L54" s="489">
        <v>30</v>
      </c>
      <c r="M54" s="541"/>
      <c r="N54" s="541"/>
      <c r="O54" s="542">
        <v>30</v>
      </c>
      <c r="P54" s="310"/>
      <c r="Q54" s="311"/>
      <c r="R54" s="311"/>
      <c r="S54" s="488" t="s">
        <v>1285</v>
      </c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  <c r="BO54" s="313"/>
      <c r="BP54" s="313"/>
      <c r="BQ54" s="313"/>
      <c r="BR54" s="313"/>
      <c r="BS54" s="313"/>
      <c r="BT54" s="313"/>
      <c r="BU54" s="313"/>
      <c r="BV54" s="313"/>
      <c r="BW54" s="313"/>
      <c r="BX54" s="313"/>
      <c r="BY54" s="313"/>
      <c r="BZ54" s="313"/>
      <c r="CA54" s="313"/>
      <c r="CB54" s="313"/>
      <c r="CC54" s="313"/>
      <c r="CD54" s="313"/>
      <c r="CE54" s="313"/>
      <c r="CF54" s="313"/>
      <c r="CG54" s="313"/>
      <c r="CH54" s="313"/>
      <c r="CI54" s="313"/>
      <c r="CJ54" s="313"/>
      <c r="CK54" s="313"/>
      <c r="CL54" s="313"/>
      <c r="CM54" s="313"/>
      <c r="CN54" s="313"/>
      <c r="CO54" s="313"/>
      <c r="CP54" s="313"/>
      <c r="CQ54" s="313"/>
      <c r="CR54" s="313"/>
      <c r="CS54" s="313"/>
      <c r="CT54" s="313"/>
      <c r="CU54" s="313"/>
      <c r="CV54" s="313"/>
      <c r="CW54" s="313"/>
      <c r="CX54" s="313"/>
      <c r="CY54" s="313"/>
      <c r="CZ54" s="313"/>
      <c r="DA54" s="313"/>
      <c r="DB54" s="313"/>
      <c r="DC54" s="313"/>
      <c r="DD54" s="313"/>
      <c r="DE54" s="313"/>
      <c r="DF54" s="313"/>
      <c r="DG54" s="313"/>
      <c r="DH54" s="313"/>
      <c r="DI54" s="313"/>
    </row>
    <row r="55" spans="1:113" s="69" customFormat="1" ht="129" customHeight="1">
      <c r="A55" s="181" t="s">
        <v>1486</v>
      </c>
      <c r="B55" s="181" t="s">
        <v>1288</v>
      </c>
      <c r="C55" s="428" t="s">
        <v>1487</v>
      </c>
      <c r="D55" s="488"/>
      <c r="E55" s="488"/>
      <c r="F55" s="489">
        <v>20</v>
      </c>
      <c r="G55" s="488"/>
      <c r="H55" s="488"/>
      <c r="I55" s="489">
        <v>20</v>
      </c>
      <c r="J55" s="488"/>
      <c r="K55" s="488"/>
      <c r="L55" s="489">
        <v>20</v>
      </c>
      <c r="M55" s="488"/>
      <c r="N55" s="488"/>
      <c r="O55" s="489">
        <v>20</v>
      </c>
      <c r="P55" s="310"/>
      <c r="Q55" s="311"/>
      <c r="R55" s="311"/>
      <c r="S55" s="488" t="s">
        <v>1285</v>
      </c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  <c r="BO55" s="313"/>
      <c r="BP55" s="313"/>
      <c r="BQ55" s="313"/>
      <c r="BR55" s="313"/>
      <c r="BS55" s="313"/>
      <c r="BT55" s="313"/>
      <c r="BU55" s="313"/>
      <c r="BV55" s="313"/>
      <c r="BW55" s="313"/>
      <c r="BX55" s="313"/>
      <c r="BY55" s="313"/>
      <c r="BZ55" s="313"/>
      <c r="CA55" s="313"/>
      <c r="CB55" s="313"/>
      <c r="CC55" s="313"/>
      <c r="CD55" s="313"/>
      <c r="CE55" s="313"/>
      <c r="CF55" s="313"/>
      <c r="CG55" s="313"/>
      <c r="CH55" s="313"/>
      <c r="CI55" s="313"/>
      <c r="CJ55" s="313"/>
      <c r="CK55" s="313"/>
      <c r="CL55" s="313"/>
      <c r="CM55" s="313"/>
      <c r="CN55" s="313"/>
      <c r="CO55" s="313"/>
      <c r="CP55" s="313"/>
      <c r="CQ55" s="313"/>
      <c r="CR55" s="313"/>
      <c r="CS55" s="313"/>
      <c r="CT55" s="313"/>
      <c r="CU55" s="313"/>
      <c r="CV55" s="313"/>
      <c r="CW55" s="313"/>
      <c r="CX55" s="313"/>
      <c r="CY55" s="313"/>
      <c r="CZ55" s="313"/>
      <c r="DA55" s="313"/>
      <c r="DB55" s="313"/>
      <c r="DC55" s="313"/>
      <c r="DD55" s="313"/>
      <c r="DE55" s="313"/>
      <c r="DF55" s="313"/>
      <c r="DG55" s="313"/>
      <c r="DH55" s="313"/>
      <c r="DI55" s="313"/>
    </row>
    <row r="56" spans="1:113" s="315" customFormat="1" ht="47.25" customHeight="1">
      <c r="A56" s="224" t="s">
        <v>1577</v>
      </c>
      <c r="B56" s="224" t="s">
        <v>1489</v>
      </c>
      <c r="C56" s="543" t="s">
        <v>1291</v>
      </c>
      <c r="D56" s="488"/>
      <c r="E56" s="489">
        <v>30</v>
      </c>
      <c r="F56" s="544"/>
      <c r="G56" s="81"/>
      <c r="H56" s="81"/>
      <c r="I56" s="544"/>
      <c r="J56" s="81"/>
      <c r="K56" s="81"/>
      <c r="L56" s="544"/>
      <c r="M56" s="81"/>
      <c r="N56" s="81"/>
      <c r="O56" s="544"/>
      <c r="P56" s="310">
        <v>120000</v>
      </c>
      <c r="Q56" s="311"/>
      <c r="R56" s="311"/>
      <c r="S56" s="488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  <c r="BO56" s="313"/>
      <c r="BP56" s="313"/>
      <c r="BQ56" s="313"/>
      <c r="BR56" s="313"/>
      <c r="BS56" s="313"/>
      <c r="BT56" s="313"/>
      <c r="BU56" s="313"/>
      <c r="BV56" s="313"/>
      <c r="BW56" s="313"/>
      <c r="BX56" s="313"/>
      <c r="BY56" s="313"/>
      <c r="BZ56" s="313"/>
      <c r="CA56" s="313"/>
      <c r="CB56" s="313"/>
      <c r="CC56" s="313"/>
      <c r="CD56" s="313"/>
      <c r="CE56" s="313"/>
      <c r="CF56" s="313"/>
      <c r="CG56" s="313"/>
      <c r="CH56" s="313"/>
      <c r="CI56" s="313"/>
      <c r="CJ56" s="313"/>
      <c r="CK56" s="313"/>
      <c r="CL56" s="313"/>
      <c r="CM56" s="313"/>
      <c r="CN56" s="313"/>
      <c r="CO56" s="313"/>
      <c r="CP56" s="313"/>
      <c r="CQ56" s="313"/>
      <c r="CR56" s="313"/>
      <c r="CS56" s="313"/>
      <c r="CT56" s="313"/>
      <c r="CU56" s="313"/>
      <c r="CV56" s="313"/>
      <c r="CW56" s="313"/>
      <c r="CX56" s="313"/>
      <c r="CY56" s="313"/>
      <c r="CZ56" s="313"/>
      <c r="DA56" s="313"/>
      <c r="DB56" s="313"/>
      <c r="DC56" s="313"/>
      <c r="DD56" s="313"/>
      <c r="DE56" s="313"/>
      <c r="DF56" s="313"/>
      <c r="DG56" s="313"/>
      <c r="DH56" s="313"/>
      <c r="DI56" s="313"/>
    </row>
    <row r="57" spans="1:113" s="69" customFormat="1" ht="44.25" customHeight="1">
      <c r="A57" s="545" t="s">
        <v>1482</v>
      </c>
      <c r="B57" s="545" t="s">
        <v>1292</v>
      </c>
      <c r="C57" s="545" t="s">
        <v>1293</v>
      </c>
      <c r="D57" s="81"/>
      <c r="E57" s="81"/>
      <c r="F57" s="541"/>
      <c r="G57" s="488"/>
      <c r="H57" s="488"/>
      <c r="I57" s="541"/>
      <c r="J57" s="488"/>
      <c r="K57" s="488"/>
      <c r="L57" s="541"/>
      <c r="M57" s="488"/>
      <c r="N57" s="488"/>
      <c r="O57" s="541"/>
      <c r="P57" s="310">
        <v>110000</v>
      </c>
      <c r="Q57" s="311"/>
      <c r="R57" s="311"/>
      <c r="S57" s="488" t="s">
        <v>1285</v>
      </c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  <c r="BO57" s="313"/>
      <c r="BP57" s="313"/>
      <c r="BQ57" s="313"/>
      <c r="BR57" s="313"/>
      <c r="BS57" s="313"/>
      <c r="BT57" s="313"/>
      <c r="BU57" s="313"/>
      <c r="BV57" s="313"/>
      <c r="BW57" s="313"/>
      <c r="BX57" s="313"/>
      <c r="BY57" s="313"/>
      <c r="BZ57" s="313"/>
      <c r="CA57" s="313"/>
      <c r="CB57" s="313"/>
      <c r="CC57" s="313"/>
      <c r="CD57" s="313"/>
      <c r="CE57" s="313"/>
      <c r="CF57" s="313"/>
      <c r="CG57" s="313"/>
      <c r="CH57" s="313"/>
      <c r="CI57" s="313"/>
      <c r="CJ57" s="313"/>
      <c r="CK57" s="313"/>
      <c r="CL57" s="313"/>
      <c r="CM57" s="313"/>
      <c r="CN57" s="313"/>
      <c r="CO57" s="313"/>
      <c r="CP57" s="313"/>
      <c r="CQ57" s="313"/>
      <c r="CR57" s="313"/>
      <c r="CS57" s="313"/>
      <c r="CT57" s="313"/>
      <c r="CU57" s="313"/>
      <c r="CV57" s="313"/>
      <c r="CW57" s="313"/>
      <c r="CX57" s="313"/>
      <c r="CY57" s="313"/>
      <c r="CZ57" s="313"/>
      <c r="DA57" s="313"/>
      <c r="DB57" s="313"/>
      <c r="DC57" s="313"/>
      <c r="DD57" s="313"/>
      <c r="DE57" s="313"/>
      <c r="DF57" s="313"/>
      <c r="DG57" s="313"/>
      <c r="DH57" s="313"/>
      <c r="DI57" s="313"/>
    </row>
    <row r="58" spans="1:113" s="69" customFormat="1" ht="45.75" customHeight="1">
      <c r="A58" s="224" t="s">
        <v>1490</v>
      </c>
      <c r="B58" s="224" t="s">
        <v>1493</v>
      </c>
      <c r="C58" s="546" t="s">
        <v>1294</v>
      </c>
      <c r="D58" s="230"/>
      <c r="E58" s="230"/>
      <c r="F58" s="544"/>
      <c r="G58" s="512">
        <v>1</v>
      </c>
      <c r="H58" s="181"/>
      <c r="I58" s="544"/>
      <c r="J58" s="181"/>
      <c r="K58" s="181"/>
      <c r="L58" s="544"/>
      <c r="M58" s="181"/>
      <c r="N58" s="547"/>
      <c r="O58" s="544"/>
      <c r="P58" s="310"/>
      <c r="Q58" s="311"/>
      <c r="R58" s="311"/>
      <c r="S58" s="488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  <c r="BO58" s="313"/>
      <c r="BP58" s="313"/>
      <c r="BQ58" s="313"/>
      <c r="BR58" s="313"/>
      <c r="BS58" s="313"/>
      <c r="BT58" s="313"/>
      <c r="BU58" s="313"/>
      <c r="BV58" s="313"/>
      <c r="BW58" s="313"/>
      <c r="BX58" s="313"/>
      <c r="BY58" s="313"/>
      <c r="BZ58" s="313"/>
      <c r="CA58" s="313"/>
      <c r="CB58" s="313"/>
      <c r="CC58" s="313"/>
      <c r="CD58" s="313"/>
      <c r="CE58" s="313"/>
      <c r="CF58" s="313"/>
      <c r="CG58" s="313"/>
      <c r="CH58" s="313"/>
      <c r="CI58" s="313"/>
      <c r="CJ58" s="313"/>
      <c r="CK58" s="313"/>
      <c r="CL58" s="313"/>
      <c r="CM58" s="313"/>
      <c r="CN58" s="313"/>
      <c r="CO58" s="313"/>
      <c r="CP58" s="313"/>
      <c r="CQ58" s="313"/>
      <c r="CR58" s="313"/>
      <c r="CS58" s="313"/>
      <c r="CT58" s="313"/>
      <c r="CU58" s="313"/>
      <c r="CV58" s="313"/>
      <c r="CW58" s="313"/>
      <c r="CX58" s="313"/>
      <c r="CY58" s="313"/>
      <c r="CZ58" s="313"/>
      <c r="DA58" s="313"/>
      <c r="DB58" s="313"/>
      <c r="DC58" s="313"/>
      <c r="DD58" s="313"/>
      <c r="DE58" s="313"/>
      <c r="DF58" s="313"/>
      <c r="DG58" s="313"/>
      <c r="DH58" s="313"/>
      <c r="DI58" s="313"/>
    </row>
    <row r="59" spans="1:113" s="315" customFormat="1" ht="41.25" customHeight="1">
      <c r="A59" s="224" t="s">
        <v>1491</v>
      </c>
      <c r="B59" s="224" t="s">
        <v>1492</v>
      </c>
      <c r="C59" s="546" t="s">
        <v>1295</v>
      </c>
      <c r="D59" s="488"/>
      <c r="E59" s="541"/>
      <c r="F59" s="544"/>
      <c r="G59" s="489">
        <v>5</v>
      </c>
      <c r="H59" s="81"/>
      <c r="I59" s="544"/>
      <c r="J59" s="81"/>
      <c r="K59" s="81"/>
      <c r="L59" s="544"/>
      <c r="M59" s="81"/>
      <c r="N59" s="81"/>
      <c r="O59" s="544"/>
      <c r="P59" s="310"/>
      <c r="Q59" s="311"/>
      <c r="R59" s="311"/>
      <c r="S59" s="488" t="s">
        <v>1285</v>
      </c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313"/>
      <c r="CE59" s="313"/>
      <c r="CF59" s="313"/>
      <c r="CG59" s="313"/>
      <c r="CH59" s="313"/>
      <c r="CI59" s="313"/>
      <c r="CJ59" s="313"/>
      <c r="CK59" s="313"/>
      <c r="CL59" s="313"/>
      <c r="CM59" s="313"/>
      <c r="CN59" s="313"/>
      <c r="CO59" s="313"/>
      <c r="CP59" s="313"/>
      <c r="CQ59" s="313"/>
      <c r="CR59" s="313"/>
      <c r="CS59" s="313"/>
      <c r="CT59" s="313"/>
      <c r="CU59" s="313"/>
      <c r="CV59" s="313"/>
      <c r="CW59" s="313"/>
      <c r="CX59" s="313"/>
      <c r="CY59" s="313"/>
      <c r="CZ59" s="313"/>
      <c r="DA59" s="313"/>
      <c r="DB59" s="313"/>
      <c r="DC59" s="313"/>
      <c r="DD59" s="313"/>
      <c r="DE59" s="313"/>
      <c r="DF59" s="313"/>
      <c r="DG59" s="313"/>
      <c r="DH59" s="313"/>
      <c r="DI59" s="313"/>
    </row>
    <row r="60" spans="1:113" s="315" customFormat="1" ht="52.5" customHeight="1">
      <c r="A60" s="181" t="s">
        <v>1560</v>
      </c>
      <c r="B60" s="181" t="s">
        <v>1315</v>
      </c>
      <c r="C60" s="181" t="s">
        <v>1316</v>
      </c>
      <c r="D60" s="488"/>
      <c r="E60" s="488"/>
      <c r="F60" s="488"/>
      <c r="G60" s="489">
        <v>1</v>
      </c>
      <c r="H60" s="489">
        <v>1</v>
      </c>
      <c r="I60" s="489">
        <v>1</v>
      </c>
      <c r="J60" s="489">
        <v>1</v>
      </c>
      <c r="K60" s="488"/>
      <c r="L60" s="488"/>
      <c r="M60" s="488"/>
      <c r="N60" s="488"/>
      <c r="O60" s="488"/>
      <c r="P60" s="310"/>
      <c r="Q60" s="311"/>
      <c r="R60" s="311"/>
      <c r="S60" s="488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  <c r="BO60" s="313"/>
      <c r="BP60" s="313"/>
      <c r="BQ60" s="313"/>
      <c r="BR60" s="313"/>
      <c r="BS60" s="313"/>
      <c r="BT60" s="313"/>
      <c r="BU60" s="313"/>
      <c r="BV60" s="313"/>
      <c r="BW60" s="313"/>
      <c r="BX60" s="313"/>
      <c r="BY60" s="313"/>
      <c r="BZ60" s="313"/>
      <c r="CA60" s="313"/>
      <c r="CB60" s="313"/>
      <c r="CC60" s="313"/>
      <c r="CD60" s="313"/>
      <c r="CE60" s="313"/>
      <c r="CF60" s="313"/>
      <c r="CG60" s="313"/>
      <c r="CH60" s="313"/>
      <c r="CI60" s="313"/>
      <c r="CJ60" s="313"/>
      <c r="CK60" s="313"/>
      <c r="CL60" s="313"/>
      <c r="CM60" s="313"/>
      <c r="CN60" s="313"/>
      <c r="CO60" s="313"/>
      <c r="CP60" s="313"/>
      <c r="CQ60" s="313"/>
      <c r="CR60" s="313"/>
      <c r="CS60" s="313"/>
      <c r="CT60" s="313"/>
      <c r="CU60" s="313"/>
      <c r="CV60" s="313"/>
      <c r="CW60" s="313"/>
      <c r="CX60" s="313"/>
      <c r="CY60" s="313"/>
      <c r="CZ60" s="313"/>
      <c r="DA60" s="313"/>
      <c r="DB60" s="313"/>
      <c r="DC60" s="313"/>
      <c r="DD60" s="313"/>
      <c r="DE60" s="313"/>
      <c r="DF60" s="313"/>
      <c r="DG60" s="313"/>
      <c r="DH60" s="313"/>
      <c r="DI60" s="313"/>
    </row>
    <row r="61" spans="1:113" s="315" customFormat="1" ht="51.75" customHeight="1">
      <c r="A61" s="181" t="s">
        <v>1561</v>
      </c>
      <c r="B61" s="548" t="s">
        <v>1318</v>
      </c>
      <c r="C61" s="187" t="s">
        <v>1319</v>
      </c>
      <c r="D61" s="549"/>
      <c r="E61" s="549"/>
      <c r="F61" s="550">
        <v>20</v>
      </c>
      <c r="G61" s="79"/>
      <c r="H61" s="79"/>
      <c r="I61" s="550">
        <v>20</v>
      </c>
      <c r="J61" s="79"/>
      <c r="K61" s="79"/>
      <c r="L61" s="550">
        <v>20</v>
      </c>
      <c r="M61" s="549"/>
      <c r="N61" s="549"/>
      <c r="O61" s="549"/>
      <c r="P61" s="551"/>
      <c r="Q61" s="552"/>
      <c r="R61" s="552"/>
      <c r="S61" s="81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  <c r="BO61" s="313"/>
      <c r="BP61" s="313"/>
      <c r="BQ61" s="313"/>
      <c r="BR61" s="313"/>
      <c r="BS61" s="313"/>
      <c r="BT61" s="313"/>
      <c r="BU61" s="313"/>
      <c r="BV61" s="313"/>
      <c r="BW61" s="313"/>
      <c r="BX61" s="313"/>
      <c r="BY61" s="313"/>
      <c r="BZ61" s="313"/>
      <c r="CA61" s="313"/>
      <c r="CB61" s="313"/>
      <c r="CC61" s="313"/>
      <c r="CD61" s="313"/>
      <c r="CE61" s="313"/>
      <c r="CF61" s="313"/>
      <c r="CG61" s="313"/>
      <c r="CH61" s="313"/>
      <c r="CI61" s="313"/>
      <c r="CJ61" s="313"/>
      <c r="CK61" s="313"/>
      <c r="CL61" s="313"/>
      <c r="CM61" s="313"/>
      <c r="CN61" s="313"/>
      <c r="CO61" s="313"/>
      <c r="CP61" s="313"/>
      <c r="CQ61" s="313"/>
      <c r="CR61" s="313"/>
      <c r="CS61" s="313"/>
      <c r="CT61" s="313"/>
      <c r="CU61" s="313"/>
      <c r="CV61" s="313"/>
      <c r="CW61" s="313"/>
      <c r="CX61" s="313"/>
      <c r="CY61" s="313"/>
      <c r="CZ61" s="313"/>
      <c r="DA61" s="313"/>
      <c r="DB61" s="313"/>
      <c r="DC61" s="313"/>
      <c r="DD61" s="313"/>
      <c r="DE61" s="313"/>
      <c r="DF61" s="313"/>
      <c r="DG61" s="313"/>
      <c r="DH61" s="313"/>
      <c r="DI61" s="313"/>
    </row>
    <row r="62" spans="1:113" s="315" customFormat="1" ht="52.5" customHeight="1">
      <c r="A62" s="545" t="s">
        <v>1576</v>
      </c>
      <c r="B62" s="553" t="s">
        <v>409</v>
      </c>
      <c r="C62" s="554" t="s">
        <v>1320</v>
      </c>
      <c r="D62" s="555"/>
      <c r="E62" s="555"/>
      <c r="F62" s="556"/>
      <c r="G62" s="557"/>
      <c r="H62" s="557"/>
      <c r="I62" s="556"/>
      <c r="J62" s="555"/>
      <c r="K62" s="555"/>
      <c r="L62" s="549"/>
      <c r="M62" s="549"/>
      <c r="N62" s="549"/>
      <c r="O62" s="549"/>
      <c r="P62" s="551"/>
      <c r="Q62" s="552"/>
      <c r="R62" s="552"/>
      <c r="S62" s="81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  <c r="BO62" s="313"/>
      <c r="BP62" s="313"/>
      <c r="BQ62" s="313"/>
      <c r="BR62" s="313"/>
      <c r="BS62" s="313"/>
      <c r="BT62" s="313"/>
      <c r="BU62" s="313"/>
      <c r="BV62" s="313"/>
      <c r="BW62" s="313"/>
      <c r="BX62" s="313"/>
      <c r="BY62" s="313"/>
      <c r="BZ62" s="313"/>
      <c r="CA62" s="313"/>
      <c r="CB62" s="313"/>
      <c r="CC62" s="313"/>
      <c r="CD62" s="313"/>
      <c r="CE62" s="313"/>
      <c r="CF62" s="313"/>
      <c r="CG62" s="313"/>
      <c r="CH62" s="313"/>
      <c r="CI62" s="313"/>
      <c r="CJ62" s="313"/>
      <c r="CK62" s="313"/>
      <c r="CL62" s="313"/>
      <c r="CM62" s="313"/>
      <c r="CN62" s="313"/>
      <c r="CO62" s="313"/>
      <c r="CP62" s="313"/>
      <c r="CQ62" s="313"/>
      <c r="CR62" s="313"/>
      <c r="CS62" s="313"/>
      <c r="CT62" s="313"/>
      <c r="CU62" s="313"/>
      <c r="CV62" s="313"/>
      <c r="CW62" s="313"/>
      <c r="CX62" s="313"/>
      <c r="CY62" s="313"/>
      <c r="CZ62" s="313"/>
      <c r="DA62" s="313"/>
      <c r="DB62" s="313"/>
      <c r="DC62" s="313"/>
      <c r="DD62" s="313"/>
      <c r="DE62" s="313"/>
      <c r="DF62" s="313"/>
      <c r="DG62" s="313"/>
      <c r="DH62" s="313"/>
      <c r="DI62" s="313"/>
    </row>
    <row r="63" spans="1:113" s="315" customFormat="1" ht="47.25" customHeight="1">
      <c r="A63" s="181" t="s">
        <v>1562</v>
      </c>
      <c r="B63" s="548" t="s">
        <v>409</v>
      </c>
      <c r="C63" s="558" t="s">
        <v>1190</v>
      </c>
      <c r="D63" s="555"/>
      <c r="E63" s="559">
        <v>20</v>
      </c>
      <c r="F63" s="555"/>
      <c r="G63" s="555"/>
      <c r="H63" s="555"/>
      <c r="I63" s="549"/>
      <c r="J63" s="555"/>
      <c r="K63" s="555"/>
      <c r="L63" s="549"/>
      <c r="M63" s="549"/>
      <c r="N63" s="549"/>
      <c r="O63" s="549"/>
      <c r="P63" s="551"/>
      <c r="Q63" s="552"/>
      <c r="R63" s="552"/>
      <c r="S63" s="81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  <c r="BO63" s="313"/>
      <c r="BP63" s="313"/>
      <c r="BQ63" s="313"/>
      <c r="BR63" s="313"/>
      <c r="BS63" s="313"/>
      <c r="BT63" s="313"/>
      <c r="BU63" s="313"/>
      <c r="BV63" s="313"/>
      <c r="BW63" s="313"/>
      <c r="BX63" s="313"/>
      <c r="BY63" s="313"/>
      <c r="BZ63" s="313"/>
      <c r="CA63" s="313"/>
      <c r="CB63" s="313"/>
      <c r="CC63" s="313"/>
      <c r="CD63" s="313"/>
      <c r="CE63" s="313"/>
      <c r="CF63" s="313"/>
      <c r="CG63" s="313"/>
      <c r="CH63" s="313"/>
      <c r="CI63" s="313"/>
      <c r="CJ63" s="313"/>
      <c r="CK63" s="313"/>
      <c r="CL63" s="313"/>
      <c r="CM63" s="313"/>
      <c r="CN63" s="313"/>
      <c r="CO63" s="313"/>
      <c r="CP63" s="313"/>
      <c r="CQ63" s="313"/>
      <c r="CR63" s="313"/>
      <c r="CS63" s="313"/>
      <c r="CT63" s="313"/>
      <c r="CU63" s="313"/>
      <c r="CV63" s="313"/>
      <c r="CW63" s="313"/>
      <c r="CX63" s="313"/>
      <c r="CY63" s="313"/>
      <c r="CZ63" s="313"/>
      <c r="DA63" s="313"/>
      <c r="DB63" s="313"/>
      <c r="DC63" s="313"/>
      <c r="DD63" s="313"/>
      <c r="DE63" s="313"/>
      <c r="DF63" s="313"/>
      <c r="DG63" s="313"/>
      <c r="DH63" s="313"/>
      <c r="DI63" s="313"/>
    </row>
    <row r="64" spans="1:113" s="315" customFormat="1" ht="74.25" customHeight="1">
      <c r="A64" s="181" t="s">
        <v>1563</v>
      </c>
      <c r="B64" s="548" t="s">
        <v>409</v>
      </c>
      <c r="C64" s="558" t="s">
        <v>1190</v>
      </c>
      <c r="D64" s="555"/>
      <c r="E64" s="555"/>
      <c r="F64" s="559">
        <v>20</v>
      </c>
      <c r="G64" s="549"/>
      <c r="H64" s="555"/>
      <c r="I64" s="493"/>
      <c r="J64" s="560"/>
      <c r="K64" s="560"/>
      <c r="L64" s="549"/>
      <c r="M64" s="549"/>
      <c r="N64" s="549"/>
      <c r="O64" s="549"/>
      <c r="P64" s="551"/>
      <c r="Q64" s="552"/>
      <c r="R64" s="552"/>
      <c r="S64" s="81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  <c r="BO64" s="313"/>
      <c r="BP64" s="313"/>
      <c r="BQ64" s="313"/>
      <c r="BR64" s="313"/>
      <c r="BS64" s="313"/>
      <c r="BT64" s="313"/>
      <c r="BU64" s="313"/>
      <c r="BV64" s="313"/>
      <c r="BW64" s="313"/>
      <c r="BX64" s="313"/>
      <c r="BY64" s="313"/>
      <c r="BZ64" s="313"/>
      <c r="CA64" s="313"/>
      <c r="CB64" s="313"/>
      <c r="CC64" s="313"/>
      <c r="CD64" s="313"/>
      <c r="CE64" s="313"/>
      <c r="CF64" s="313"/>
      <c r="CG64" s="313"/>
      <c r="CH64" s="313"/>
      <c r="CI64" s="313"/>
      <c r="CJ64" s="313"/>
      <c r="CK64" s="313"/>
      <c r="CL64" s="313"/>
      <c r="CM64" s="313"/>
      <c r="CN64" s="313"/>
      <c r="CO64" s="313"/>
      <c r="CP64" s="313"/>
      <c r="CQ64" s="313"/>
      <c r="CR64" s="313"/>
      <c r="CS64" s="313"/>
      <c r="CT64" s="313"/>
      <c r="CU64" s="313"/>
      <c r="CV64" s="313"/>
      <c r="CW64" s="313"/>
      <c r="CX64" s="313"/>
      <c r="CY64" s="313"/>
      <c r="CZ64" s="313"/>
      <c r="DA64" s="313"/>
      <c r="DB64" s="313"/>
      <c r="DC64" s="313"/>
      <c r="DD64" s="313"/>
      <c r="DE64" s="313"/>
      <c r="DF64" s="313"/>
      <c r="DG64" s="313"/>
      <c r="DH64" s="313"/>
      <c r="DI64" s="313"/>
    </row>
    <row r="65" spans="1:113" s="315" customFormat="1" ht="74.25" customHeight="1">
      <c r="A65" s="545" t="s">
        <v>1564</v>
      </c>
      <c r="B65" s="553" t="s">
        <v>125</v>
      </c>
      <c r="C65" s="553" t="s">
        <v>1321</v>
      </c>
      <c r="D65" s="555"/>
      <c r="E65" s="555"/>
      <c r="F65" s="549"/>
      <c r="G65" s="555"/>
      <c r="H65" s="557"/>
      <c r="I65" s="556"/>
      <c r="J65" s="557"/>
      <c r="K65" s="555"/>
      <c r="L65" s="549"/>
      <c r="M65" s="549"/>
      <c r="N65" s="549"/>
      <c r="O65" s="549"/>
      <c r="P65" s="551"/>
      <c r="Q65" s="552"/>
      <c r="R65" s="552"/>
      <c r="S65" s="488" t="s">
        <v>1285</v>
      </c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  <c r="BO65" s="313"/>
      <c r="BP65" s="313"/>
      <c r="BQ65" s="313"/>
      <c r="BR65" s="313"/>
      <c r="BS65" s="313"/>
      <c r="BT65" s="313"/>
      <c r="BU65" s="313"/>
      <c r="BV65" s="313"/>
      <c r="BW65" s="313"/>
      <c r="BX65" s="313"/>
      <c r="BY65" s="313"/>
      <c r="BZ65" s="313"/>
      <c r="CA65" s="313"/>
      <c r="CB65" s="313"/>
      <c r="CC65" s="313"/>
      <c r="CD65" s="313"/>
      <c r="CE65" s="313"/>
      <c r="CF65" s="313"/>
      <c r="CG65" s="313"/>
      <c r="CH65" s="313"/>
      <c r="CI65" s="313"/>
      <c r="CJ65" s="313"/>
      <c r="CK65" s="313"/>
      <c r="CL65" s="313"/>
      <c r="CM65" s="313"/>
      <c r="CN65" s="313"/>
      <c r="CO65" s="313"/>
      <c r="CP65" s="313"/>
      <c r="CQ65" s="313"/>
      <c r="CR65" s="313"/>
      <c r="CS65" s="313"/>
      <c r="CT65" s="313"/>
      <c r="CU65" s="313"/>
      <c r="CV65" s="313"/>
      <c r="CW65" s="313"/>
      <c r="CX65" s="313"/>
      <c r="CY65" s="313"/>
      <c r="CZ65" s="313"/>
      <c r="DA65" s="313"/>
      <c r="DB65" s="313"/>
      <c r="DC65" s="313"/>
      <c r="DD65" s="313"/>
      <c r="DE65" s="313"/>
      <c r="DF65" s="313"/>
      <c r="DG65" s="313"/>
      <c r="DH65" s="313"/>
      <c r="DI65" s="313"/>
    </row>
    <row r="66" spans="1:113" s="8" customFormat="1" ht="72" customHeight="1">
      <c r="A66" s="181" t="s">
        <v>1565</v>
      </c>
      <c r="B66" s="548" t="s">
        <v>1322</v>
      </c>
      <c r="C66" s="187" t="s">
        <v>1323</v>
      </c>
      <c r="D66" s="560"/>
      <c r="E66" s="560"/>
      <c r="F66" s="81"/>
      <c r="G66" s="555"/>
      <c r="H66" s="559">
        <v>3</v>
      </c>
      <c r="I66" s="489">
        <v>3</v>
      </c>
      <c r="J66" s="559">
        <v>4</v>
      </c>
      <c r="K66" s="555"/>
      <c r="L66" s="81"/>
      <c r="M66" s="549"/>
      <c r="N66" s="549"/>
      <c r="O66" s="81"/>
      <c r="P66" s="561">
        <v>44139.3</v>
      </c>
      <c r="Q66" s="560"/>
      <c r="R66" s="560"/>
      <c r="S66" s="488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  <c r="BO66" s="316"/>
      <c r="BP66" s="316"/>
      <c r="BQ66" s="316"/>
      <c r="BR66" s="316"/>
      <c r="BS66" s="316"/>
      <c r="BT66" s="316"/>
      <c r="BU66" s="316"/>
      <c r="BV66" s="316"/>
      <c r="BW66" s="316"/>
      <c r="BX66" s="316"/>
      <c r="BY66" s="316"/>
      <c r="BZ66" s="316"/>
      <c r="CA66" s="316"/>
      <c r="CB66" s="316"/>
      <c r="CC66" s="316"/>
      <c r="CD66" s="316"/>
      <c r="CE66" s="316"/>
      <c r="CF66" s="316"/>
      <c r="CG66" s="316"/>
      <c r="CH66" s="316"/>
      <c r="CI66" s="316"/>
      <c r="CJ66" s="316"/>
      <c r="CK66" s="316"/>
      <c r="CL66" s="316"/>
      <c r="CM66" s="316"/>
      <c r="CN66" s="316"/>
      <c r="CO66" s="316"/>
      <c r="CP66" s="316"/>
      <c r="CQ66" s="316"/>
      <c r="CR66" s="316"/>
      <c r="CS66" s="316"/>
      <c r="CT66" s="316"/>
      <c r="CU66" s="316"/>
      <c r="CV66" s="316"/>
      <c r="CW66" s="316"/>
      <c r="CX66" s="316"/>
      <c r="CY66" s="316"/>
      <c r="CZ66" s="316"/>
      <c r="DA66" s="316"/>
      <c r="DB66" s="316"/>
      <c r="DC66" s="316"/>
      <c r="DD66" s="316"/>
      <c r="DE66" s="316"/>
      <c r="DF66" s="316"/>
      <c r="DG66" s="316"/>
      <c r="DH66" s="316"/>
      <c r="DI66" s="316"/>
    </row>
    <row r="67" spans="1:113" s="318" customFormat="1" ht="61.5" customHeight="1">
      <c r="A67" s="181" t="s">
        <v>1566</v>
      </c>
      <c r="B67" s="181" t="s">
        <v>1324</v>
      </c>
      <c r="C67" s="428" t="s">
        <v>1325</v>
      </c>
      <c r="D67" s="230"/>
      <c r="E67" s="230"/>
      <c r="F67" s="81"/>
      <c r="G67" s="181"/>
      <c r="H67" s="559">
        <v>10</v>
      </c>
      <c r="I67" s="559">
        <v>10</v>
      </c>
      <c r="J67" s="559">
        <v>10</v>
      </c>
      <c r="K67" s="181"/>
      <c r="L67" s="81"/>
      <c r="M67" s="181"/>
      <c r="N67" s="181"/>
      <c r="O67" s="81"/>
      <c r="P67" s="561">
        <v>240000</v>
      </c>
      <c r="Q67" s="228"/>
      <c r="R67" s="228"/>
      <c r="S67" s="488" t="s">
        <v>1285</v>
      </c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7"/>
      <c r="BD67" s="317"/>
      <c r="BE67" s="317"/>
      <c r="BF67" s="317"/>
      <c r="BG67" s="317"/>
      <c r="BH67" s="317"/>
      <c r="BI67" s="317"/>
      <c r="BJ67" s="317"/>
      <c r="BK67" s="317"/>
      <c r="BL67" s="317"/>
      <c r="BM67" s="317"/>
      <c r="BN67" s="317"/>
      <c r="BO67" s="317"/>
      <c r="BP67" s="317"/>
      <c r="BQ67" s="317"/>
      <c r="BR67" s="317"/>
      <c r="BS67" s="317"/>
      <c r="BT67" s="317"/>
      <c r="BU67" s="317"/>
      <c r="BV67" s="317"/>
      <c r="BW67" s="317"/>
      <c r="BX67" s="317"/>
      <c r="BY67" s="317"/>
      <c r="BZ67" s="317"/>
      <c r="CA67" s="317"/>
      <c r="CB67" s="317"/>
      <c r="CC67" s="317"/>
      <c r="CD67" s="317"/>
      <c r="CE67" s="317"/>
      <c r="CF67" s="317"/>
      <c r="CG67" s="317"/>
      <c r="CH67" s="317"/>
      <c r="CI67" s="317"/>
      <c r="CJ67" s="317"/>
      <c r="CK67" s="317"/>
      <c r="CL67" s="317"/>
      <c r="CM67" s="317"/>
      <c r="CN67" s="317"/>
      <c r="CO67" s="317"/>
      <c r="CP67" s="317"/>
      <c r="CQ67" s="317"/>
      <c r="CR67" s="317"/>
      <c r="CS67" s="317"/>
      <c r="CT67" s="317"/>
      <c r="CU67" s="317"/>
      <c r="CV67" s="317"/>
      <c r="CW67" s="317"/>
      <c r="CX67" s="317"/>
      <c r="CY67" s="317"/>
      <c r="CZ67" s="317"/>
      <c r="DA67" s="317"/>
      <c r="DB67" s="317"/>
      <c r="DC67" s="317"/>
      <c r="DD67" s="317"/>
      <c r="DE67" s="317"/>
      <c r="DF67" s="317"/>
      <c r="DG67" s="317"/>
      <c r="DH67" s="317"/>
      <c r="DI67" s="317"/>
    </row>
    <row r="68" spans="1:113" s="320" customFormat="1" ht="55.5" customHeight="1">
      <c r="A68" s="181" t="s">
        <v>1567</v>
      </c>
      <c r="B68" s="181" t="s">
        <v>1326</v>
      </c>
      <c r="C68" s="428" t="s">
        <v>1327</v>
      </c>
      <c r="D68" s="230"/>
      <c r="E68" s="230"/>
      <c r="F68" s="81"/>
      <c r="G68" s="181"/>
      <c r="H68" s="559">
        <v>15</v>
      </c>
      <c r="I68" s="559">
        <v>15</v>
      </c>
      <c r="J68" s="559">
        <v>10</v>
      </c>
      <c r="K68" s="181"/>
      <c r="L68" s="81"/>
      <c r="M68" s="181"/>
      <c r="N68" s="181"/>
      <c r="O68" s="81"/>
      <c r="P68" s="561">
        <v>270000</v>
      </c>
      <c r="Q68" s="228"/>
      <c r="R68" s="228"/>
      <c r="S68" s="488" t="s">
        <v>1285</v>
      </c>
      <c r="T68" s="319"/>
      <c r="U68" s="319"/>
      <c r="V68" s="319"/>
      <c r="W68" s="319"/>
      <c r="X68" s="319"/>
      <c r="Y68" s="319"/>
      <c r="Z68" s="319"/>
      <c r="AA68" s="319"/>
      <c r="AB68" s="319"/>
      <c r="AC68" s="319"/>
      <c r="AD68" s="319"/>
      <c r="AE68" s="319"/>
      <c r="AF68" s="319"/>
      <c r="AG68" s="319"/>
      <c r="AH68" s="319"/>
      <c r="AI68" s="319"/>
      <c r="AJ68" s="319"/>
      <c r="AK68" s="319"/>
      <c r="AL68" s="319"/>
      <c r="AM68" s="319"/>
      <c r="AN68" s="319"/>
      <c r="AO68" s="319"/>
      <c r="AP68" s="319"/>
      <c r="AQ68" s="319"/>
      <c r="AR68" s="319"/>
      <c r="AS68" s="319"/>
      <c r="AT68" s="319"/>
      <c r="AU68" s="319"/>
      <c r="AV68" s="319"/>
      <c r="AW68" s="319"/>
      <c r="AX68" s="319"/>
      <c r="AY68" s="319"/>
      <c r="AZ68" s="319"/>
      <c r="BA68" s="319"/>
      <c r="BB68" s="319"/>
      <c r="BC68" s="319"/>
      <c r="BD68" s="319"/>
      <c r="BE68" s="319"/>
      <c r="BF68" s="319"/>
      <c r="BG68" s="319"/>
      <c r="BH68" s="319"/>
      <c r="BI68" s="319"/>
      <c r="BJ68" s="319"/>
      <c r="BK68" s="319"/>
      <c r="BL68" s="319"/>
      <c r="BM68" s="319"/>
      <c r="BN68" s="319"/>
      <c r="BO68" s="319"/>
      <c r="BP68" s="319"/>
      <c r="BQ68" s="319"/>
      <c r="BR68" s="319"/>
      <c r="BS68" s="319"/>
      <c r="BT68" s="319"/>
      <c r="BU68" s="319"/>
      <c r="BV68" s="319"/>
      <c r="BW68" s="319"/>
      <c r="BX68" s="319"/>
      <c r="BY68" s="319"/>
      <c r="BZ68" s="319"/>
      <c r="CA68" s="319"/>
      <c r="CB68" s="319"/>
      <c r="CC68" s="319"/>
      <c r="CD68" s="319"/>
      <c r="CE68" s="319"/>
      <c r="CF68" s="319"/>
      <c r="CG68" s="319"/>
      <c r="CH68" s="319"/>
      <c r="CI68" s="319"/>
      <c r="CJ68" s="319"/>
      <c r="CK68" s="319"/>
      <c r="CL68" s="319"/>
      <c r="CM68" s="319"/>
      <c r="CN68" s="319"/>
      <c r="CO68" s="319"/>
      <c r="CP68" s="319"/>
      <c r="CQ68" s="319"/>
      <c r="CR68" s="319"/>
      <c r="CS68" s="319"/>
      <c r="CT68" s="319"/>
      <c r="CU68" s="319"/>
      <c r="CV68" s="319"/>
      <c r="CW68" s="319"/>
      <c r="CX68" s="319"/>
      <c r="CY68" s="319"/>
      <c r="CZ68" s="319"/>
      <c r="DA68" s="319"/>
      <c r="DB68" s="319"/>
      <c r="DC68" s="319"/>
      <c r="DD68" s="319"/>
      <c r="DE68" s="319"/>
      <c r="DF68" s="319"/>
      <c r="DG68" s="319"/>
      <c r="DH68" s="319"/>
      <c r="DI68" s="319"/>
    </row>
    <row r="69" spans="1:113" s="320" customFormat="1" ht="60" customHeight="1">
      <c r="A69" s="181" t="s">
        <v>1568</v>
      </c>
      <c r="B69" s="181" t="s">
        <v>1328</v>
      </c>
      <c r="C69" s="428" t="s">
        <v>1329</v>
      </c>
      <c r="D69" s="230"/>
      <c r="E69" s="230"/>
      <c r="F69" s="81"/>
      <c r="G69" s="181"/>
      <c r="H69" s="559">
        <v>10</v>
      </c>
      <c r="I69" s="559">
        <v>10</v>
      </c>
      <c r="J69" s="559">
        <v>10</v>
      </c>
      <c r="K69" s="181"/>
      <c r="L69" s="81"/>
      <c r="M69" s="181"/>
      <c r="N69" s="181"/>
      <c r="O69" s="81"/>
      <c r="P69" s="561">
        <v>256500</v>
      </c>
      <c r="Q69" s="228"/>
      <c r="R69" s="228"/>
      <c r="S69" s="488" t="s">
        <v>1285</v>
      </c>
      <c r="T69" s="319"/>
      <c r="U69" s="319"/>
      <c r="V69" s="319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/>
      <c r="AI69" s="319"/>
      <c r="AJ69" s="319"/>
      <c r="AK69" s="319"/>
      <c r="AL69" s="319"/>
      <c r="AM69" s="319"/>
      <c r="AN69" s="319"/>
      <c r="AO69" s="319"/>
      <c r="AP69" s="319"/>
      <c r="AQ69" s="319"/>
      <c r="AR69" s="319"/>
      <c r="AS69" s="319"/>
      <c r="AT69" s="319"/>
      <c r="AU69" s="319"/>
      <c r="AV69" s="319"/>
      <c r="AW69" s="319"/>
      <c r="AX69" s="319"/>
      <c r="AY69" s="319"/>
      <c r="AZ69" s="319"/>
      <c r="BA69" s="319"/>
      <c r="BB69" s="319"/>
      <c r="BC69" s="319"/>
      <c r="BD69" s="319"/>
      <c r="BE69" s="319"/>
      <c r="BF69" s="319"/>
      <c r="BG69" s="319"/>
      <c r="BH69" s="319"/>
      <c r="BI69" s="319"/>
      <c r="BJ69" s="319"/>
      <c r="BK69" s="319"/>
      <c r="BL69" s="319"/>
      <c r="BM69" s="319"/>
      <c r="BN69" s="319"/>
      <c r="BO69" s="319"/>
      <c r="BP69" s="319"/>
      <c r="BQ69" s="319"/>
      <c r="BR69" s="319"/>
      <c r="BS69" s="319"/>
      <c r="BT69" s="319"/>
      <c r="BU69" s="319"/>
      <c r="BV69" s="319"/>
      <c r="BW69" s="319"/>
      <c r="BX69" s="319"/>
      <c r="BY69" s="319"/>
      <c r="BZ69" s="319"/>
      <c r="CA69" s="319"/>
      <c r="CB69" s="319"/>
      <c r="CC69" s="319"/>
      <c r="CD69" s="319"/>
      <c r="CE69" s="319"/>
      <c r="CF69" s="319"/>
      <c r="CG69" s="319"/>
      <c r="CH69" s="319"/>
      <c r="CI69" s="319"/>
      <c r="CJ69" s="319"/>
      <c r="CK69" s="319"/>
      <c r="CL69" s="319"/>
      <c r="CM69" s="319"/>
      <c r="CN69" s="319"/>
      <c r="CO69" s="319"/>
      <c r="CP69" s="319"/>
      <c r="CQ69" s="319"/>
      <c r="CR69" s="319"/>
      <c r="CS69" s="319"/>
      <c r="CT69" s="319"/>
      <c r="CU69" s="319"/>
      <c r="CV69" s="319"/>
      <c r="CW69" s="319"/>
      <c r="CX69" s="319"/>
      <c r="CY69" s="319"/>
      <c r="CZ69" s="319"/>
      <c r="DA69" s="319"/>
      <c r="DB69" s="319"/>
      <c r="DC69" s="319"/>
      <c r="DD69" s="319"/>
      <c r="DE69" s="319"/>
      <c r="DF69" s="319"/>
      <c r="DG69" s="319"/>
      <c r="DH69" s="319"/>
      <c r="DI69" s="319"/>
    </row>
    <row r="70" spans="1:113" s="315" customFormat="1" ht="47.25" customHeight="1">
      <c r="A70" s="224" t="s">
        <v>1569</v>
      </c>
      <c r="B70" s="224" t="s">
        <v>1554</v>
      </c>
      <c r="C70" s="543" t="s">
        <v>1289</v>
      </c>
      <c r="D70" s="488"/>
      <c r="E70" s="488"/>
      <c r="F70" s="544"/>
      <c r="G70" s="489">
        <v>5</v>
      </c>
      <c r="H70" s="81"/>
      <c r="I70" s="544"/>
      <c r="J70" s="81"/>
      <c r="K70" s="81"/>
      <c r="L70" s="544"/>
      <c r="M70" s="81"/>
      <c r="N70" s="81"/>
      <c r="O70" s="544"/>
      <c r="P70" s="310">
        <v>1000000</v>
      </c>
      <c r="Q70" s="311"/>
      <c r="R70" s="311"/>
      <c r="S70" s="488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  <c r="BO70" s="313"/>
      <c r="BP70" s="313"/>
      <c r="BQ70" s="313"/>
      <c r="BR70" s="313"/>
      <c r="BS70" s="313"/>
      <c r="BT70" s="313"/>
      <c r="BU70" s="313"/>
      <c r="BV70" s="313"/>
      <c r="BW70" s="313"/>
      <c r="BX70" s="313"/>
      <c r="BY70" s="313"/>
      <c r="BZ70" s="313"/>
      <c r="CA70" s="313"/>
      <c r="CB70" s="313"/>
      <c r="CC70" s="313"/>
      <c r="CD70" s="313"/>
      <c r="CE70" s="313"/>
      <c r="CF70" s="313"/>
      <c r="CG70" s="313"/>
      <c r="CH70" s="313"/>
      <c r="CI70" s="313"/>
      <c r="CJ70" s="313"/>
      <c r="CK70" s="313"/>
      <c r="CL70" s="313"/>
      <c r="CM70" s="313"/>
      <c r="CN70" s="313"/>
      <c r="CO70" s="313"/>
      <c r="CP70" s="313"/>
      <c r="CQ70" s="313"/>
      <c r="CR70" s="313"/>
      <c r="CS70" s="313"/>
      <c r="CT70" s="313"/>
      <c r="CU70" s="313"/>
      <c r="CV70" s="313"/>
      <c r="CW70" s="313"/>
      <c r="CX70" s="313"/>
      <c r="CY70" s="313"/>
      <c r="CZ70" s="313"/>
      <c r="DA70" s="313"/>
      <c r="DB70" s="313"/>
      <c r="DC70" s="313"/>
      <c r="DD70" s="313"/>
      <c r="DE70" s="313"/>
      <c r="DF70" s="313"/>
      <c r="DG70" s="313"/>
      <c r="DH70" s="313"/>
      <c r="DI70" s="313"/>
    </row>
    <row r="71" spans="1:113" s="315" customFormat="1" ht="47.25" customHeight="1">
      <c r="A71" s="181" t="s">
        <v>1570</v>
      </c>
      <c r="B71" s="224" t="s">
        <v>1488</v>
      </c>
      <c r="C71" s="543" t="s">
        <v>1290</v>
      </c>
      <c r="D71" s="488"/>
      <c r="E71" s="488"/>
      <c r="F71" s="544"/>
      <c r="G71" s="81"/>
      <c r="H71" s="489">
        <v>30</v>
      </c>
      <c r="I71" s="544"/>
      <c r="J71" s="81"/>
      <c r="K71" s="81"/>
      <c r="L71" s="544"/>
      <c r="M71" s="81"/>
      <c r="N71" s="81"/>
      <c r="O71" s="544"/>
      <c r="P71" s="310">
        <v>120000</v>
      </c>
      <c r="Q71" s="311"/>
      <c r="R71" s="311"/>
      <c r="S71" s="488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  <c r="BO71" s="313"/>
      <c r="BP71" s="313"/>
      <c r="BQ71" s="313"/>
      <c r="BR71" s="313"/>
      <c r="BS71" s="313"/>
      <c r="BT71" s="313"/>
      <c r="BU71" s="313"/>
      <c r="BV71" s="313"/>
      <c r="BW71" s="313"/>
      <c r="BX71" s="313"/>
      <c r="BY71" s="313"/>
      <c r="BZ71" s="313"/>
      <c r="CA71" s="313"/>
      <c r="CB71" s="313"/>
      <c r="CC71" s="313"/>
      <c r="CD71" s="313"/>
      <c r="CE71" s="313"/>
      <c r="CF71" s="313"/>
      <c r="CG71" s="313"/>
      <c r="CH71" s="313"/>
      <c r="CI71" s="313"/>
      <c r="CJ71" s="313"/>
      <c r="CK71" s="313"/>
      <c r="CL71" s="313"/>
      <c r="CM71" s="313"/>
      <c r="CN71" s="313"/>
      <c r="CO71" s="313"/>
      <c r="CP71" s="313"/>
      <c r="CQ71" s="313"/>
      <c r="CR71" s="313"/>
      <c r="CS71" s="313"/>
      <c r="CT71" s="313"/>
      <c r="CU71" s="313"/>
      <c r="CV71" s="313"/>
      <c r="CW71" s="313"/>
      <c r="CX71" s="313"/>
      <c r="CY71" s="313"/>
      <c r="CZ71" s="313"/>
      <c r="DA71" s="313"/>
      <c r="DB71" s="313"/>
      <c r="DC71" s="313"/>
      <c r="DD71" s="313"/>
      <c r="DE71" s="313"/>
      <c r="DF71" s="313"/>
      <c r="DG71" s="313"/>
      <c r="DH71" s="313"/>
      <c r="DI71" s="313"/>
    </row>
    <row r="72" spans="1:113" s="315" customFormat="1" ht="51.75">
      <c r="A72" s="181" t="s">
        <v>1571</v>
      </c>
      <c r="B72" s="181" t="s">
        <v>1296</v>
      </c>
      <c r="C72" s="181" t="s">
        <v>71</v>
      </c>
      <c r="D72" s="488"/>
      <c r="E72" s="488"/>
      <c r="F72" s="544"/>
      <c r="G72" s="81"/>
      <c r="H72" s="489">
        <v>1</v>
      </c>
      <c r="I72" s="544"/>
      <c r="J72" s="81"/>
      <c r="K72" s="81"/>
      <c r="L72" s="544"/>
      <c r="M72" s="81"/>
      <c r="N72" s="81"/>
      <c r="O72" s="544"/>
      <c r="P72" s="310"/>
      <c r="Q72" s="311"/>
      <c r="R72" s="311"/>
      <c r="S72" s="488" t="s">
        <v>1285</v>
      </c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  <c r="BO72" s="313"/>
      <c r="BP72" s="313"/>
      <c r="BQ72" s="313"/>
      <c r="BR72" s="313"/>
      <c r="BS72" s="313"/>
      <c r="BT72" s="313"/>
      <c r="BU72" s="313"/>
      <c r="BV72" s="313"/>
      <c r="BW72" s="313"/>
      <c r="BX72" s="313"/>
      <c r="BY72" s="313"/>
      <c r="BZ72" s="313"/>
      <c r="CA72" s="313"/>
      <c r="CB72" s="313"/>
      <c r="CC72" s="313"/>
      <c r="CD72" s="313"/>
      <c r="CE72" s="313"/>
      <c r="CF72" s="313"/>
      <c r="CG72" s="313"/>
      <c r="CH72" s="313"/>
      <c r="CI72" s="313"/>
      <c r="CJ72" s="313"/>
      <c r="CK72" s="313"/>
      <c r="CL72" s="313"/>
      <c r="CM72" s="313"/>
      <c r="CN72" s="313"/>
      <c r="CO72" s="313"/>
      <c r="CP72" s="313"/>
      <c r="CQ72" s="313"/>
      <c r="CR72" s="313"/>
      <c r="CS72" s="313"/>
      <c r="CT72" s="313"/>
      <c r="CU72" s="313"/>
      <c r="CV72" s="313"/>
      <c r="CW72" s="313"/>
      <c r="CX72" s="313"/>
      <c r="CY72" s="313"/>
      <c r="CZ72" s="313"/>
      <c r="DA72" s="313"/>
      <c r="DB72" s="313"/>
      <c r="DC72" s="313"/>
      <c r="DD72" s="313"/>
      <c r="DE72" s="313"/>
      <c r="DF72" s="313"/>
      <c r="DG72" s="313"/>
      <c r="DH72" s="313"/>
      <c r="DI72" s="313"/>
    </row>
    <row r="73" spans="1:113" s="315" customFormat="1" ht="69" customHeight="1">
      <c r="A73" s="181" t="s">
        <v>1578</v>
      </c>
      <c r="B73" s="428" t="s">
        <v>1494</v>
      </c>
      <c r="C73" s="428" t="s">
        <v>1297</v>
      </c>
      <c r="D73" s="489">
        <v>20</v>
      </c>
      <c r="E73" s="81"/>
      <c r="F73" s="81"/>
      <c r="G73" s="81"/>
      <c r="H73" s="81"/>
      <c r="I73" s="544"/>
      <c r="J73" s="81"/>
      <c r="K73" s="81"/>
      <c r="L73" s="544"/>
      <c r="M73" s="81"/>
      <c r="N73" s="81"/>
      <c r="O73" s="544"/>
      <c r="P73" s="310"/>
      <c r="Q73" s="311"/>
      <c r="R73" s="311"/>
      <c r="S73" s="488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  <c r="BO73" s="313"/>
      <c r="BP73" s="313"/>
      <c r="BQ73" s="313"/>
      <c r="BR73" s="313"/>
      <c r="BS73" s="313"/>
      <c r="BT73" s="313"/>
      <c r="BU73" s="313"/>
      <c r="BV73" s="313"/>
      <c r="BW73" s="313"/>
      <c r="BX73" s="313"/>
      <c r="BY73" s="313"/>
      <c r="BZ73" s="313"/>
      <c r="CA73" s="313"/>
      <c r="CB73" s="313"/>
      <c r="CC73" s="313"/>
      <c r="CD73" s="313"/>
      <c r="CE73" s="313"/>
      <c r="CF73" s="313"/>
      <c r="CG73" s="313"/>
      <c r="CH73" s="313"/>
      <c r="CI73" s="313"/>
      <c r="CJ73" s="313"/>
      <c r="CK73" s="313"/>
      <c r="CL73" s="313"/>
      <c r="CM73" s="313"/>
      <c r="CN73" s="313"/>
      <c r="CO73" s="313"/>
      <c r="CP73" s="313"/>
      <c r="CQ73" s="313"/>
      <c r="CR73" s="313"/>
      <c r="CS73" s="313"/>
      <c r="CT73" s="313"/>
      <c r="CU73" s="313"/>
      <c r="CV73" s="313"/>
      <c r="CW73" s="313"/>
      <c r="CX73" s="313"/>
      <c r="CY73" s="313"/>
      <c r="CZ73" s="313"/>
      <c r="DA73" s="313"/>
      <c r="DB73" s="313"/>
      <c r="DC73" s="313"/>
      <c r="DD73" s="313"/>
      <c r="DE73" s="313"/>
      <c r="DF73" s="313"/>
      <c r="DG73" s="313"/>
      <c r="DH73" s="313"/>
      <c r="DI73" s="313"/>
    </row>
    <row r="74" spans="1:113" s="315" customFormat="1" ht="64.5" customHeight="1">
      <c r="A74" s="181" t="s">
        <v>1579</v>
      </c>
      <c r="B74" s="428" t="s">
        <v>1495</v>
      </c>
      <c r="C74" s="428" t="s">
        <v>1298</v>
      </c>
      <c r="D74" s="489">
        <v>15</v>
      </c>
      <c r="E74" s="81"/>
      <c r="F74" s="81"/>
      <c r="G74" s="81"/>
      <c r="H74" s="81"/>
      <c r="I74" s="544"/>
      <c r="J74" s="81"/>
      <c r="K74" s="81"/>
      <c r="L74" s="544"/>
      <c r="M74" s="81"/>
      <c r="N74" s="81"/>
      <c r="O74" s="544"/>
      <c r="P74" s="311">
        <v>900000</v>
      </c>
      <c r="Q74" s="311"/>
      <c r="R74" s="311"/>
      <c r="S74" s="488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  <c r="BO74" s="313"/>
      <c r="BP74" s="313"/>
      <c r="BQ74" s="313"/>
      <c r="BR74" s="313"/>
      <c r="BS74" s="313"/>
      <c r="BT74" s="313"/>
      <c r="BU74" s="313"/>
      <c r="BV74" s="313"/>
      <c r="BW74" s="313"/>
      <c r="BX74" s="313"/>
      <c r="BY74" s="313"/>
      <c r="BZ74" s="313"/>
      <c r="CA74" s="313"/>
      <c r="CB74" s="313"/>
      <c r="CC74" s="313"/>
      <c r="CD74" s="313"/>
      <c r="CE74" s="313"/>
      <c r="CF74" s="313"/>
      <c r="CG74" s="313"/>
      <c r="CH74" s="313"/>
      <c r="CI74" s="313"/>
      <c r="CJ74" s="313"/>
      <c r="CK74" s="313"/>
      <c r="CL74" s="313"/>
      <c r="CM74" s="313"/>
      <c r="CN74" s="313"/>
      <c r="CO74" s="313"/>
      <c r="CP74" s="313"/>
      <c r="CQ74" s="313"/>
      <c r="CR74" s="313"/>
      <c r="CS74" s="313"/>
      <c r="CT74" s="313"/>
      <c r="CU74" s="313"/>
      <c r="CV74" s="313"/>
      <c r="CW74" s="313"/>
      <c r="CX74" s="313"/>
      <c r="CY74" s="313"/>
      <c r="CZ74" s="313"/>
      <c r="DA74" s="313"/>
      <c r="DB74" s="313"/>
      <c r="DC74" s="313"/>
      <c r="DD74" s="313"/>
      <c r="DE74" s="313"/>
      <c r="DF74" s="313"/>
      <c r="DG74" s="313"/>
      <c r="DH74" s="313"/>
      <c r="DI74" s="313"/>
    </row>
    <row r="75" spans="1:113" s="314" customFormat="1" ht="52.5" customHeight="1" thickBot="1">
      <c r="A75" s="218" t="s">
        <v>1556</v>
      </c>
      <c r="B75" s="218" t="s">
        <v>1496</v>
      </c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562">
        <f>SUM(P76:P86)</f>
        <v>5177675</v>
      </c>
      <c r="Q75" s="563"/>
      <c r="R75" s="563"/>
      <c r="S75" s="563" t="s">
        <v>1285</v>
      </c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  <c r="BO75" s="313"/>
      <c r="BP75" s="313"/>
      <c r="BQ75" s="313"/>
      <c r="BR75" s="313"/>
      <c r="BS75" s="313"/>
      <c r="BT75" s="313"/>
      <c r="BU75" s="313"/>
      <c r="BV75" s="313"/>
      <c r="BW75" s="313"/>
      <c r="BX75" s="313"/>
      <c r="BY75" s="313"/>
      <c r="BZ75" s="313"/>
      <c r="CA75" s="313"/>
      <c r="CB75" s="313"/>
      <c r="CC75" s="313"/>
      <c r="CD75" s="313"/>
      <c r="CE75" s="313"/>
      <c r="CF75" s="313"/>
      <c r="CG75" s="313"/>
      <c r="CH75" s="313"/>
      <c r="CI75" s="313"/>
      <c r="CJ75" s="313"/>
      <c r="CK75" s="313"/>
      <c r="CL75" s="313"/>
      <c r="CM75" s="313"/>
      <c r="CN75" s="313"/>
      <c r="CO75" s="313"/>
      <c r="CP75" s="313"/>
      <c r="CQ75" s="313"/>
      <c r="CR75" s="313"/>
      <c r="CS75" s="313"/>
      <c r="CT75" s="313"/>
      <c r="CU75" s="313"/>
      <c r="CV75" s="313"/>
      <c r="CW75" s="313"/>
      <c r="CX75" s="313"/>
      <c r="CY75" s="313"/>
      <c r="CZ75" s="313"/>
      <c r="DA75" s="313"/>
      <c r="DB75" s="313"/>
      <c r="DC75" s="313"/>
      <c r="DD75" s="313"/>
      <c r="DE75" s="313"/>
      <c r="DF75" s="313"/>
      <c r="DG75" s="313"/>
      <c r="DH75" s="313"/>
      <c r="DI75" s="313"/>
    </row>
    <row r="76" spans="1:113" s="315" customFormat="1" ht="51.75">
      <c r="A76" s="531" t="s">
        <v>1557</v>
      </c>
      <c r="B76" s="532" t="s">
        <v>1574</v>
      </c>
      <c r="C76" s="564" t="s">
        <v>1299</v>
      </c>
      <c r="D76" s="534"/>
      <c r="E76" s="534"/>
      <c r="F76" s="536">
        <v>1</v>
      </c>
      <c r="G76" s="534"/>
      <c r="H76" s="534"/>
      <c r="I76" s="534"/>
      <c r="J76" s="534"/>
      <c r="K76" s="534"/>
      <c r="L76" s="565"/>
      <c r="M76" s="150"/>
      <c r="N76" s="150"/>
      <c r="O76" s="565"/>
      <c r="P76" s="310">
        <v>88975</v>
      </c>
      <c r="Q76" s="223"/>
      <c r="R76" s="223" t="s">
        <v>1300</v>
      </c>
      <c r="S76" s="566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  <c r="BO76" s="313"/>
      <c r="BP76" s="313"/>
      <c r="BQ76" s="313"/>
      <c r="BR76" s="313"/>
      <c r="BS76" s="313"/>
      <c r="BT76" s="313"/>
      <c r="BU76" s="313"/>
      <c r="BV76" s="313"/>
      <c r="BW76" s="313"/>
      <c r="BX76" s="313"/>
      <c r="BY76" s="313"/>
      <c r="BZ76" s="313"/>
      <c r="CA76" s="313"/>
      <c r="CB76" s="313"/>
      <c r="CC76" s="313"/>
      <c r="CD76" s="313"/>
      <c r="CE76" s="313"/>
      <c r="CF76" s="313"/>
      <c r="CG76" s="313"/>
      <c r="CH76" s="313"/>
      <c r="CI76" s="313"/>
      <c r="CJ76" s="313"/>
      <c r="CK76" s="313"/>
      <c r="CL76" s="313"/>
      <c r="CM76" s="313"/>
      <c r="CN76" s="313"/>
      <c r="CO76" s="313"/>
      <c r="CP76" s="313"/>
      <c r="CQ76" s="313"/>
      <c r="CR76" s="313"/>
      <c r="CS76" s="313"/>
      <c r="CT76" s="313"/>
      <c r="CU76" s="313"/>
      <c r="CV76" s="313"/>
      <c r="CW76" s="313"/>
      <c r="CX76" s="313"/>
      <c r="CY76" s="313"/>
      <c r="CZ76" s="313"/>
      <c r="DA76" s="313"/>
      <c r="DB76" s="313"/>
      <c r="DC76" s="313"/>
      <c r="DD76" s="313"/>
      <c r="DE76" s="313"/>
      <c r="DF76" s="313"/>
      <c r="DG76" s="313"/>
      <c r="DH76" s="313"/>
      <c r="DI76" s="313"/>
    </row>
    <row r="77" spans="1:113" s="315" customFormat="1" ht="51" customHeight="1">
      <c r="A77" s="181" t="s">
        <v>1558</v>
      </c>
      <c r="B77" s="181" t="s">
        <v>1573</v>
      </c>
      <c r="C77" s="428" t="s">
        <v>1301</v>
      </c>
      <c r="D77" s="488"/>
      <c r="E77" s="488"/>
      <c r="F77" s="488"/>
      <c r="G77" s="488"/>
      <c r="H77" s="489">
        <v>1</v>
      </c>
      <c r="I77" s="488"/>
      <c r="J77" s="488"/>
      <c r="K77" s="488"/>
      <c r="L77" s="544"/>
      <c r="M77" s="81"/>
      <c r="N77" s="81"/>
      <c r="O77" s="544"/>
      <c r="P77" s="310"/>
      <c r="Q77" s="311"/>
      <c r="R77" s="488"/>
      <c r="S77" s="49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  <c r="BO77" s="313"/>
      <c r="BP77" s="313"/>
      <c r="BQ77" s="313"/>
      <c r="BR77" s="313"/>
      <c r="BS77" s="313"/>
      <c r="BT77" s="313"/>
      <c r="BU77" s="313"/>
      <c r="BV77" s="313"/>
      <c r="BW77" s="313"/>
      <c r="BX77" s="313"/>
      <c r="BY77" s="313"/>
      <c r="BZ77" s="313"/>
      <c r="CA77" s="313"/>
      <c r="CB77" s="313"/>
      <c r="CC77" s="313"/>
      <c r="CD77" s="313"/>
      <c r="CE77" s="313"/>
      <c r="CF77" s="313"/>
      <c r="CG77" s="313"/>
      <c r="CH77" s="313"/>
      <c r="CI77" s="313"/>
      <c r="CJ77" s="313"/>
      <c r="CK77" s="313"/>
      <c r="CL77" s="313"/>
      <c r="CM77" s="313"/>
      <c r="CN77" s="313"/>
      <c r="CO77" s="313"/>
      <c r="CP77" s="313"/>
      <c r="CQ77" s="313"/>
      <c r="CR77" s="313"/>
      <c r="CS77" s="313"/>
      <c r="CT77" s="313"/>
      <c r="CU77" s="313"/>
      <c r="CV77" s="313"/>
      <c r="CW77" s="313"/>
      <c r="CX77" s="313"/>
      <c r="CY77" s="313"/>
      <c r="CZ77" s="313"/>
      <c r="DA77" s="313"/>
      <c r="DB77" s="313"/>
      <c r="DC77" s="313"/>
      <c r="DD77" s="313"/>
      <c r="DE77" s="313"/>
      <c r="DF77" s="313"/>
      <c r="DG77" s="313"/>
      <c r="DH77" s="313"/>
      <c r="DI77" s="313"/>
    </row>
    <row r="78" spans="1:113" s="315" customFormat="1" ht="45" customHeight="1">
      <c r="A78" s="181" t="s">
        <v>1572</v>
      </c>
      <c r="B78" s="181" t="s">
        <v>1302</v>
      </c>
      <c r="C78" s="428" t="s">
        <v>1301</v>
      </c>
      <c r="D78" s="488"/>
      <c r="E78" s="488"/>
      <c r="F78" s="488"/>
      <c r="G78" s="488"/>
      <c r="H78" s="489">
        <v>1</v>
      </c>
      <c r="I78" s="541"/>
      <c r="J78" s="488"/>
      <c r="K78" s="488"/>
      <c r="L78" s="544"/>
      <c r="M78" s="488"/>
      <c r="N78" s="488"/>
      <c r="O78" s="544"/>
      <c r="P78" s="310"/>
      <c r="Q78" s="311"/>
      <c r="R78" s="488"/>
      <c r="S78" s="49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  <c r="BO78" s="313"/>
      <c r="BP78" s="313"/>
      <c r="BQ78" s="313"/>
      <c r="BR78" s="313"/>
      <c r="BS78" s="313"/>
      <c r="BT78" s="313"/>
      <c r="BU78" s="313"/>
      <c r="BV78" s="313"/>
      <c r="BW78" s="313"/>
      <c r="BX78" s="313"/>
      <c r="BY78" s="313"/>
      <c r="BZ78" s="313"/>
      <c r="CA78" s="313"/>
      <c r="CB78" s="313"/>
      <c r="CC78" s="313"/>
      <c r="CD78" s="313"/>
      <c r="CE78" s="313"/>
      <c r="CF78" s="313"/>
      <c r="CG78" s="313"/>
      <c r="CH78" s="313"/>
      <c r="CI78" s="313"/>
      <c r="CJ78" s="313"/>
      <c r="CK78" s="313"/>
      <c r="CL78" s="313"/>
      <c r="CM78" s="313"/>
      <c r="CN78" s="313"/>
      <c r="CO78" s="313"/>
      <c r="CP78" s="313"/>
      <c r="CQ78" s="313"/>
      <c r="CR78" s="313"/>
      <c r="CS78" s="313"/>
      <c r="CT78" s="313"/>
      <c r="CU78" s="313"/>
      <c r="CV78" s="313"/>
      <c r="CW78" s="313"/>
      <c r="CX78" s="313"/>
      <c r="CY78" s="313"/>
      <c r="CZ78" s="313"/>
      <c r="DA78" s="313"/>
      <c r="DB78" s="313"/>
      <c r="DC78" s="313"/>
      <c r="DD78" s="313"/>
      <c r="DE78" s="313"/>
      <c r="DF78" s="313"/>
      <c r="DG78" s="313"/>
      <c r="DH78" s="313"/>
      <c r="DI78" s="313"/>
    </row>
    <row r="79" spans="1:113" s="315" customFormat="1" ht="88.5" customHeight="1">
      <c r="A79" s="181" t="s">
        <v>1497</v>
      </c>
      <c r="B79" s="181" t="s">
        <v>1303</v>
      </c>
      <c r="C79" s="428" t="s">
        <v>1304</v>
      </c>
      <c r="D79" s="488"/>
      <c r="E79" s="489">
        <v>1</v>
      </c>
      <c r="F79" s="489">
        <v>1</v>
      </c>
      <c r="G79" s="489">
        <v>1</v>
      </c>
      <c r="H79" s="488"/>
      <c r="I79" s="488"/>
      <c r="J79" s="488"/>
      <c r="K79" s="488"/>
      <c r="L79" s="488"/>
      <c r="M79" s="488"/>
      <c r="N79" s="488"/>
      <c r="O79" s="488"/>
      <c r="P79" s="310"/>
      <c r="Q79" s="311"/>
      <c r="R79" s="311"/>
      <c r="S79" s="488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  <c r="BO79" s="313"/>
      <c r="BP79" s="313"/>
      <c r="BQ79" s="313"/>
      <c r="BR79" s="313"/>
      <c r="BS79" s="313"/>
      <c r="BT79" s="313"/>
      <c r="BU79" s="313"/>
      <c r="BV79" s="313"/>
      <c r="BW79" s="313"/>
      <c r="BX79" s="313"/>
      <c r="BY79" s="313"/>
      <c r="BZ79" s="313"/>
      <c r="CA79" s="313"/>
      <c r="CB79" s="313"/>
      <c r="CC79" s="313"/>
      <c r="CD79" s="313"/>
      <c r="CE79" s="313"/>
      <c r="CF79" s="313"/>
      <c r="CG79" s="313"/>
      <c r="CH79" s="313"/>
      <c r="CI79" s="313"/>
      <c r="CJ79" s="313"/>
      <c r="CK79" s="313"/>
      <c r="CL79" s="313"/>
      <c r="CM79" s="313"/>
      <c r="CN79" s="313"/>
      <c r="CO79" s="313"/>
      <c r="CP79" s="313"/>
      <c r="CQ79" s="313"/>
      <c r="CR79" s="313"/>
      <c r="CS79" s="313"/>
      <c r="CT79" s="313"/>
      <c r="CU79" s="313"/>
      <c r="CV79" s="313"/>
      <c r="CW79" s="313"/>
      <c r="CX79" s="313"/>
      <c r="CY79" s="313"/>
      <c r="CZ79" s="313"/>
      <c r="DA79" s="313"/>
      <c r="DB79" s="313"/>
      <c r="DC79" s="313"/>
      <c r="DD79" s="313"/>
      <c r="DE79" s="313"/>
      <c r="DF79" s="313"/>
      <c r="DG79" s="313"/>
      <c r="DH79" s="313"/>
      <c r="DI79" s="313"/>
    </row>
    <row r="80" spans="1:113" s="315" customFormat="1" ht="57" customHeight="1">
      <c r="A80" s="181" t="s">
        <v>1559</v>
      </c>
      <c r="B80" s="181" t="s">
        <v>1555</v>
      </c>
      <c r="C80" s="428" t="s">
        <v>1317</v>
      </c>
      <c r="D80" s="488"/>
      <c r="E80" s="488"/>
      <c r="F80" s="81"/>
      <c r="G80" s="488"/>
      <c r="H80" s="488"/>
      <c r="I80" s="544"/>
      <c r="J80" s="488"/>
      <c r="K80" s="488"/>
      <c r="L80" s="544"/>
      <c r="M80" s="489">
        <v>1</v>
      </c>
      <c r="N80" s="81"/>
      <c r="O80" s="544"/>
      <c r="P80" s="310"/>
      <c r="Q80" s="311"/>
      <c r="R80" s="311"/>
      <c r="S80" s="488" t="s">
        <v>1285</v>
      </c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  <c r="BO80" s="313"/>
      <c r="BP80" s="313"/>
      <c r="BQ80" s="313"/>
      <c r="BR80" s="313"/>
      <c r="BS80" s="313"/>
      <c r="BT80" s="313"/>
      <c r="BU80" s="313"/>
      <c r="BV80" s="313"/>
      <c r="BW80" s="313"/>
      <c r="BX80" s="313"/>
      <c r="BY80" s="313"/>
      <c r="BZ80" s="313"/>
      <c r="CA80" s="313"/>
      <c r="CB80" s="313"/>
      <c r="CC80" s="313"/>
      <c r="CD80" s="313"/>
      <c r="CE80" s="313"/>
      <c r="CF80" s="313"/>
      <c r="CG80" s="313"/>
      <c r="CH80" s="313"/>
      <c r="CI80" s="313"/>
      <c r="CJ80" s="313"/>
      <c r="CK80" s="313"/>
      <c r="CL80" s="313"/>
      <c r="CM80" s="313"/>
      <c r="CN80" s="313"/>
      <c r="CO80" s="313"/>
      <c r="CP80" s="313"/>
      <c r="CQ80" s="313"/>
      <c r="CR80" s="313"/>
      <c r="CS80" s="313"/>
      <c r="CT80" s="313"/>
      <c r="CU80" s="313"/>
      <c r="CV80" s="313"/>
      <c r="CW80" s="313"/>
      <c r="CX80" s="313"/>
      <c r="CY80" s="313"/>
      <c r="CZ80" s="313"/>
      <c r="DA80" s="313"/>
      <c r="DB80" s="313"/>
      <c r="DC80" s="313"/>
      <c r="DD80" s="313"/>
      <c r="DE80" s="313"/>
      <c r="DF80" s="313"/>
      <c r="DG80" s="313"/>
      <c r="DH80" s="313"/>
      <c r="DI80" s="313"/>
    </row>
    <row r="81" spans="1:113" s="315" customFormat="1" ht="63.75" customHeight="1">
      <c r="A81" s="545" t="s">
        <v>1498</v>
      </c>
      <c r="B81" s="545" t="s">
        <v>1499</v>
      </c>
      <c r="C81" s="545" t="s">
        <v>1500</v>
      </c>
      <c r="D81" s="488"/>
      <c r="E81" s="488"/>
      <c r="F81" s="489">
        <v>113</v>
      </c>
      <c r="G81" s="488"/>
      <c r="H81" s="488"/>
      <c r="I81" s="489">
        <v>114</v>
      </c>
      <c r="J81" s="488"/>
      <c r="K81" s="488"/>
      <c r="L81" s="489">
        <v>113</v>
      </c>
      <c r="M81" s="488"/>
      <c r="N81" s="488"/>
      <c r="O81" s="488"/>
      <c r="P81" s="310"/>
      <c r="Q81" s="311"/>
      <c r="R81" s="311"/>
      <c r="S81" s="488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  <c r="BO81" s="313"/>
      <c r="BP81" s="313"/>
      <c r="BQ81" s="313"/>
      <c r="BR81" s="313"/>
      <c r="BS81" s="313"/>
      <c r="BT81" s="313"/>
      <c r="BU81" s="313"/>
      <c r="BV81" s="313"/>
      <c r="BW81" s="313"/>
      <c r="BX81" s="313"/>
      <c r="BY81" s="313"/>
      <c r="BZ81" s="313"/>
      <c r="CA81" s="313"/>
      <c r="CB81" s="313"/>
      <c r="CC81" s="313"/>
      <c r="CD81" s="313"/>
      <c r="CE81" s="313"/>
      <c r="CF81" s="313"/>
      <c r="CG81" s="313"/>
      <c r="CH81" s="313"/>
      <c r="CI81" s="313"/>
      <c r="CJ81" s="313"/>
      <c r="CK81" s="313"/>
      <c r="CL81" s="313"/>
      <c r="CM81" s="313"/>
      <c r="CN81" s="313"/>
      <c r="CO81" s="313"/>
      <c r="CP81" s="313"/>
      <c r="CQ81" s="313"/>
      <c r="CR81" s="313"/>
      <c r="CS81" s="313"/>
      <c r="CT81" s="313"/>
      <c r="CU81" s="313"/>
      <c r="CV81" s="313"/>
      <c r="CW81" s="313"/>
      <c r="CX81" s="313"/>
      <c r="CY81" s="313"/>
      <c r="CZ81" s="313"/>
      <c r="DA81" s="313"/>
      <c r="DB81" s="313"/>
      <c r="DC81" s="313"/>
      <c r="DD81" s="313"/>
      <c r="DE81" s="313"/>
      <c r="DF81" s="313"/>
      <c r="DG81" s="313"/>
      <c r="DH81" s="313"/>
      <c r="DI81" s="313"/>
    </row>
    <row r="82" spans="1:113" s="315" customFormat="1" ht="62.25" customHeight="1">
      <c r="A82" s="181" t="s">
        <v>1553</v>
      </c>
      <c r="B82" s="181" t="s">
        <v>1305</v>
      </c>
      <c r="C82" s="428" t="s">
        <v>1306</v>
      </c>
      <c r="D82" s="488"/>
      <c r="E82" s="81"/>
      <c r="F82" s="489">
        <v>1</v>
      </c>
      <c r="G82" s="81"/>
      <c r="H82" s="488"/>
      <c r="I82" s="488"/>
      <c r="J82" s="488"/>
      <c r="K82" s="488"/>
      <c r="L82" s="488"/>
      <c r="M82" s="488"/>
      <c r="N82" s="488"/>
      <c r="O82" s="488"/>
      <c r="P82" s="310">
        <v>2056800</v>
      </c>
      <c r="Q82" s="311"/>
      <c r="R82" s="311"/>
      <c r="S82" s="488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  <c r="BO82" s="313"/>
      <c r="BP82" s="313"/>
      <c r="BQ82" s="313"/>
      <c r="BR82" s="313"/>
      <c r="BS82" s="313"/>
      <c r="BT82" s="313"/>
      <c r="BU82" s="313"/>
      <c r="BV82" s="313"/>
      <c r="BW82" s="313"/>
      <c r="BX82" s="313"/>
      <c r="BY82" s="313"/>
      <c r="BZ82" s="313"/>
      <c r="CA82" s="313"/>
      <c r="CB82" s="313"/>
      <c r="CC82" s="313"/>
      <c r="CD82" s="313"/>
      <c r="CE82" s="313"/>
      <c r="CF82" s="313"/>
      <c r="CG82" s="313"/>
      <c r="CH82" s="313"/>
      <c r="CI82" s="313"/>
      <c r="CJ82" s="313"/>
      <c r="CK82" s="313"/>
      <c r="CL82" s="313"/>
      <c r="CM82" s="313"/>
      <c r="CN82" s="313"/>
      <c r="CO82" s="313"/>
      <c r="CP82" s="313"/>
      <c r="CQ82" s="313"/>
      <c r="CR82" s="313"/>
      <c r="CS82" s="313"/>
      <c r="CT82" s="313"/>
      <c r="CU82" s="313"/>
      <c r="CV82" s="313"/>
      <c r="CW82" s="313"/>
      <c r="CX82" s="313"/>
      <c r="CY82" s="313"/>
      <c r="CZ82" s="313"/>
      <c r="DA82" s="313"/>
      <c r="DB82" s="313"/>
      <c r="DC82" s="313"/>
      <c r="DD82" s="313"/>
      <c r="DE82" s="313"/>
      <c r="DF82" s="313"/>
      <c r="DG82" s="313"/>
      <c r="DH82" s="313"/>
      <c r="DI82" s="313"/>
    </row>
    <row r="83" spans="1:113" s="315" customFormat="1" ht="48.75" customHeight="1">
      <c r="A83" s="545" t="s">
        <v>1501</v>
      </c>
      <c r="B83" s="181" t="s">
        <v>1307</v>
      </c>
      <c r="C83" s="428" t="s">
        <v>1308</v>
      </c>
      <c r="D83" s="488"/>
      <c r="E83" s="81"/>
      <c r="F83" s="489">
        <v>50</v>
      </c>
      <c r="G83" s="81"/>
      <c r="H83" s="488"/>
      <c r="I83" s="542">
        <v>50</v>
      </c>
      <c r="J83" s="488"/>
      <c r="K83" s="81"/>
      <c r="L83" s="489">
        <v>50</v>
      </c>
      <c r="M83" s="81"/>
      <c r="N83" s="81"/>
      <c r="O83" s="544"/>
      <c r="P83" s="310">
        <v>769500</v>
      </c>
      <c r="Q83" s="311"/>
      <c r="R83" s="311"/>
      <c r="S83" s="488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  <c r="BL83" s="313"/>
      <c r="BM83" s="313"/>
      <c r="BN83" s="313"/>
      <c r="BO83" s="313"/>
      <c r="BP83" s="313"/>
      <c r="BQ83" s="313"/>
      <c r="BR83" s="313"/>
      <c r="BS83" s="313"/>
      <c r="BT83" s="313"/>
      <c r="BU83" s="313"/>
      <c r="BV83" s="313"/>
      <c r="BW83" s="313"/>
      <c r="BX83" s="313"/>
      <c r="BY83" s="313"/>
      <c r="BZ83" s="313"/>
      <c r="CA83" s="313"/>
      <c r="CB83" s="313"/>
      <c r="CC83" s="313"/>
      <c r="CD83" s="313"/>
      <c r="CE83" s="313"/>
      <c r="CF83" s="313"/>
      <c r="CG83" s="313"/>
      <c r="CH83" s="313"/>
      <c r="CI83" s="313"/>
      <c r="CJ83" s="313"/>
      <c r="CK83" s="313"/>
      <c r="CL83" s="313"/>
      <c r="CM83" s="313"/>
      <c r="CN83" s="313"/>
      <c r="CO83" s="313"/>
      <c r="CP83" s="313"/>
      <c r="CQ83" s="313"/>
      <c r="CR83" s="313"/>
      <c r="CS83" s="313"/>
      <c r="CT83" s="313"/>
      <c r="CU83" s="313"/>
      <c r="CV83" s="313"/>
      <c r="CW83" s="313"/>
      <c r="CX83" s="313"/>
      <c r="CY83" s="313"/>
      <c r="CZ83" s="313"/>
      <c r="DA83" s="313"/>
      <c r="DB83" s="313"/>
      <c r="DC83" s="313"/>
      <c r="DD83" s="313"/>
      <c r="DE83" s="313"/>
      <c r="DF83" s="313"/>
      <c r="DG83" s="313"/>
      <c r="DH83" s="313"/>
      <c r="DI83" s="313"/>
    </row>
    <row r="84" spans="1:113" s="315" customFormat="1" ht="52.5" customHeight="1">
      <c r="A84" s="181" t="s">
        <v>1502</v>
      </c>
      <c r="B84" s="181" t="s">
        <v>1309</v>
      </c>
      <c r="C84" s="428" t="s">
        <v>1310</v>
      </c>
      <c r="D84" s="488"/>
      <c r="E84" s="81"/>
      <c r="F84" s="81"/>
      <c r="G84" s="489">
        <v>20</v>
      </c>
      <c r="H84" s="544"/>
      <c r="I84" s="544"/>
      <c r="J84" s="489">
        <v>20</v>
      </c>
      <c r="K84" s="81"/>
      <c r="L84" s="544"/>
      <c r="M84" s="81"/>
      <c r="N84" s="81"/>
      <c r="O84" s="544"/>
      <c r="P84" s="310">
        <v>148000</v>
      </c>
      <c r="Q84" s="311"/>
      <c r="R84" s="311"/>
      <c r="S84" s="488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  <c r="BL84" s="313"/>
      <c r="BM84" s="313"/>
      <c r="BN84" s="313"/>
      <c r="BO84" s="313"/>
      <c r="BP84" s="313"/>
      <c r="BQ84" s="313"/>
      <c r="BR84" s="313"/>
      <c r="BS84" s="313"/>
      <c r="BT84" s="313"/>
      <c r="BU84" s="313"/>
      <c r="BV84" s="313"/>
      <c r="BW84" s="313"/>
      <c r="BX84" s="313"/>
      <c r="BY84" s="313"/>
      <c r="BZ84" s="313"/>
      <c r="CA84" s="313"/>
      <c r="CB84" s="313"/>
      <c r="CC84" s="313"/>
      <c r="CD84" s="313"/>
      <c r="CE84" s="313"/>
      <c r="CF84" s="313"/>
      <c r="CG84" s="313"/>
      <c r="CH84" s="313"/>
      <c r="CI84" s="313"/>
      <c r="CJ84" s="313"/>
      <c r="CK84" s="313"/>
      <c r="CL84" s="313"/>
      <c r="CM84" s="313"/>
      <c r="CN84" s="313"/>
      <c r="CO84" s="313"/>
      <c r="CP84" s="313"/>
      <c r="CQ84" s="313"/>
      <c r="CR84" s="313"/>
      <c r="CS84" s="313"/>
      <c r="CT84" s="313"/>
      <c r="CU84" s="313"/>
      <c r="CV84" s="313"/>
      <c r="CW84" s="313"/>
      <c r="CX84" s="313"/>
      <c r="CY84" s="313"/>
      <c r="CZ84" s="313"/>
      <c r="DA84" s="313"/>
      <c r="DB84" s="313"/>
      <c r="DC84" s="313"/>
      <c r="DD84" s="313"/>
      <c r="DE84" s="313"/>
      <c r="DF84" s="313"/>
      <c r="DG84" s="313"/>
      <c r="DH84" s="313"/>
      <c r="DI84" s="313"/>
    </row>
    <row r="85" spans="1:113" s="315" customFormat="1" ht="63.75" customHeight="1">
      <c r="A85" s="181" t="s">
        <v>1503</v>
      </c>
      <c r="B85" s="181" t="s">
        <v>1311</v>
      </c>
      <c r="C85" s="428" t="s">
        <v>1312</v>
      </c>
      <c r="D85" s="488"/>
      <c r="E85" s="81"/>
      <c r="F85" s="81"/>
      <c r="G85" s="81"/>
      <c r="H85" s="488"/>
      <c r="I85" s="488"/>
      <c r="J85" s="488"/>
      <c r="K85" s="489">
        <v>1</v>
      </c>
      <c r="L85" s="488"/>
      <c r="M85" s="488"/>
      <c r="N85" s="488"/>
      <c r="O85" s="488"/>
      <c r="P85" s="310">
        <v>1743000</v>
      </c>
      <c r="Q85" s="311"/>
      <c r="R85" s="311"/>
      <c r="S85" s="488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  <c r="BL85" s="313"/>
      <c r="BM85" s="313"/>
      <c r="BN85" s="313"/>
      <c r="BO85" s="313"/>
      <c r="BP85" s="313"/>
      <c r="BQ85" s="313"/>
      <c r="BR85" s="313"/>
      <c r="BS85" s="313"/>
      <c r="BT85" s="313"/>
      <c r="BU85" s="313"/>
      <c r="BV85" s="313"/>
      <c r="BW85" s="313"/>
      <c r="BX85" s="313"/>
      <c r="BY85" s="313"/>
      <c r="BZ85" s="313"/>
      <c r="CA85" s="313"/>
      <c r="CB85" s="313"/>
      <c r="CC85" s="313"/>
      <c r="CD85" s="313"/>
      <c r="CE85" s="313"/>
      <c r="CF85" s="313"/>
      <c r="CG85" s="313"/>
      <c r="CH85" s="313"/>
      <c r="CI85" s="313"/>
      <c r="CJ85" s="313"/>
      <c r="CK85" s="313"/>
      <c r="CL85" s="313"/>
      <c r="CM85" s="313"/>
      <c r="CN85" s="313"/>
      <c r="CO85" s="313"/>
      <c r="CP85" s="313"/>
      <c r="CQ85" s="313"/>
      <c r="CR85" s="313"/>
      <c r="CS85" s="313"/>
      <c r="CT85" s="313"/>
      <c r="CU85" s="313"/>
      <c r="CV85" s="313"/>
      <c r="CW85" s="313"/>
      <c r="CX85" s="313"/>
      <c r="CY85" s="313"/>
      <c r="CZ85" s="313"/>
      <c r="DA85" s="313"/>
      <c r="DB85" s="313"/>
      <c r="DC85" s="313"/>
      <c r="DD85" s="313"/>
      <c r="DE85" s="313"/>
      <c r="DF85" s="313"/>
      <c r="DG85" s="313"/>
      <c r="DH85" s="313"/>
      <c r="DI85" s="313"/>
    </row>
    <row r="86" spans="1:113" s="315" customFormat="1" ht="66.75" customHeight="1">
      <c r="A86" s="181" t="s">
        <v>1575</v>
      </c>
      <c r="B86" s="181" t="s">
        <v>1313</v>
      </c>
      <c r="C86" s="428" t="s">
        <v>1314</v>
      </c>
      <c r="D86" s="488"/>
      <c r="E86" s="489">
        <v>50</v>
      </c>
      <c r="F86" s="489">
        <v>50</v>
      </c>
      <c r="G86" s="489">
        <v>50</v>
      </c>
      <c r="H86" s="488"/>
      <c r="I86" s="488"/>
      <c r="J86" s="488"/>
      <c r="K86" s="488"/>
      <c r="L86" s="488"/>
      <c r="M86" s="488"/>
      <c r="N86" s="488"/>
      <c r="O86" s="488"/>
      <c r="P86" s="310">
        <v>371400</v>
      </c>
      <c r="Q86" s="311"/>
      <c r="R86" s="311"/>
      <c r="S86" s="488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  <c r="BL86" s="313"/>
      <c r="BM86" s="313"/>
      <c r="BN86" s="313"/>
      <c r="BO86" s="313"/>
      <c r="BP86" s="313"/>
      <c r="BQ86" s="313"/>
      <c r="BR86" s="313"/>
      <c r="BS86" s="313"/>
      <c r="BT86" s="313"/>
      <c r="BU86" s="313"/>
      <c r="BV86" s="313"/>
      <c r="BW86" s="313"/>
      <c r="BX86" s="313"/>
      <c r="BY86" s="313"/>
      <c r="BZ86" s="313"/>
      <c r="CA86" s="313"/>
      <c r="CB86" s="313"/>
      <c r="CC86" s="313"/>
      <c r="CD86" s="313"/>
      <c r="CE86" s="313"/>
      <c r="CF86" s="313"/>
      <c r="CG86" s="313"/>
      <c r="CH86" s="313"/>
      <c r="CI86" s="313"/>
      <c r="CJ86" s="313"/>
      <c r="CK86" s="313"/>
      <c r="CL86" s="313"/>
      <c r="CM86" s="313"/>
      <c r="CN86" s="313"/>
      <c r="CO86" s="313"/>
      <c r="CP86" s="313"/>
      <c r="CQ86" s="313"/>
      <c r="CR86" s="313"/>
      <c r="CS86" s="313"/>
      <c r="CT86" s="313"/>
      <c r="CU86" s="313"/>
      <c r="CV86" s="313"/>
      <c r="CW86" s="313"/>
      <c r="CX86" s="313"/>
      <c r="CY86" s="313"/>
      <c r="CZ86" s="313"/>
      <c r="DA86" s="313"/>
      <c r="DB86" s="313"/>
      <c r="DC86" s="313"/>
      <c r="DD86" s="313"/>
      <c r="DE86" s="313"/>
      <c r="DF86" s="313"/>
      <c r="DG86" s="313"/>
      <c r="DH86" s="313"/>
      <c r="DI86" s="313"/>
    </row>
    <row r="87" spans="1:113" ht="15.75" customHeight="1">
      <c r="A87" s="870" t="s">
        <v>780</v>
      </c>
      <c r="B87" s="870"/>
      <c r="C87" s="870"/>
      <c r="D87" s="870"/>
      <c r="E87" s="870"/>
      <c r="F87" s="870"/>
      <c r="G87" s="870"/>
      <c r="H87" s="870"/>
      <c r="I87" s="870"/>
      <c r="J87" s="870"/>
      <c r="K87" s="870"/>
      <c r="L87" s="870"/>
      <c r="M87" s="870"/>
      <c r="N87" s="870"/>
      <c r="O87" s="870"/>
      <c r="P87" s="567">
        <f>P52+P75</f>
        <v>8263314.2999999998</v>
      </c>
      <c r="Q87" s="92"/>
      <c r="R87" s="92"/>
      <c r="S87" s="92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  <c r="BN87" s="316"/>
      <c r="BO87" s="316"/>
      <c r="BP87" s="316"/>
      <c r="BQ87" s="316"/>
      <c r="BR87" s="316"/>
      <c r="BS87" s="316"/>
      <c r="BT87" s="316"/>
      <c r="BU87" s="316"/>
      <c r="BV87" s="316"/>
      <c r="BW87" s="316"/>
      <c r="BX87" s="316"/>
      <c r="BY87" s="316"/>
      <c r="BZ87" s="316"/>
      <c r="CA87" s="316"/>
      <c r="CB87" s="316"/>
      <c r="CC87" s="316"/>
      <c r="CD87" s="316"/>
      <c r="CE87" s="316"/>
      <c r="CF87" s="316"/>
      <c r="CG87" s="316"/>
      <c r="CH87" s="316"/>
      <c r="CI87" s="316"/>
      <c r="CJ87" s="316"/>
      <c r="CK87" s="316"/>
      <c r="CL87" s="316"/>
      <c r="CM87" s="316"/>
      <c r="CN87" s="316"/>
      <c r="CO87" s="316"/>
      <c r="CP87" s="316"/>
      <c r="CQ87" s="316"/>
      <c r="CR87" s="316"/>
      <c r="CS87" s="316"/>
      <c r="CT87" s="316"/>
      <c r="CU87" s="316"/>
      <c r="CV87" s="316"/>
      <c r="CW87" s="316"/>
      <c r="CX87" s="316"/>
      <c r="CY87" s="316"/>
      <c r="CZ87" s="316"/>
      <c r="DA87" s="316"/>
      <c r="DB87" s="316"/>
      <c r="DC87" s="316"/>
      <c r="DD87" s="316"/>
      <c r="DE87" s="316"/>
      <c r="DF87" s="316"/>
      <c r="DG87" s="316"/>
      <c r="DH87" s="316"/>
      <c r="DI87" s="316"/>
    </row>
    <row r="88" spans="1:113" ht="18.75">
      <c r="A88" s="321"/>
      <c r="B88" s="321"/>
      <c r="C88" s="321"/>
      <c r="D88" s="321"/>
      <c r="E88" s="321"/>
      <c r="F88" s="321"/>
      <c r="G88" s="321"/>
      <c r="H88" s="321"/>
      <c r="I88" s="321"/>
      <c r="J88" s="321"/>
      <c r="K88" s="321"/>
      <c r="L88" s="321"/>
      <c r="M88" s="321"/>
      <c r="N88" s="321"/>
      <c r="O88" s="321"/>
      <c r="P88" s="253"/>
      <c r="Q88" s="253"/>
      <c r="R88" s="253"/>
      <c r="S88" s="253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  <c r="BN88" s="316"/>
      <c r="BO88" s="316"/>
      <c r="BP88" s="316"/>
      <c r="BQ88" s="316"/>
      <c r="BR88" s="316"/>
      <c r="BS88" s="316"/>
      <c r="BT88" s="316"/>
      <c r="BU88" s="316"/>
      <c r="BV88" s="316"/>
      <c r="BW88" s="316"/>
      <c r="BX88" s="316"/>
      <c r="BY88" s="316"/>
      <c r="BZ88" s="316"/>
      <c r="CA88" s="316"/>
      <c r="CB88" s="316"/>
      <c r="CC88" s="316"/>
      <c r="CD88" s="316"/>
      <c r="CE88" s="316"/>
      <c r="CF88" s="316"/>
      <c r="CG88" s="316"/>
      <c r="CH88" s="316"/>
      <c r="CI88" s="316"/>
      <c r="CJ88" s="316"/>
      <c r="CK88" s="316"/>
      <c r="CL88" s="316"/>
      <c r="CM88" s="316"/>
      <c r="CN88" s="316"/>
      <c r="CO88" s="316"/>
      <c r="CP88" s="316"/>
      <c r="CQ88" s="316"/>
      <c r="CR88" s="316"/>
      <c r="CS88" s="316"/>
      <c r="CT88" s="316"/>
      <c r="CU88" s="316"/>
      <c r="CV88" s="316"/>
      <c r="CW88" s="316"/>
      <c r="CX88" s="316"/>
      <c r="CY88" s="316"/>
      <c r="CZ88" s="316"/>
      <c r="DA88" s="316"/>
      <c r="DB88" s="316"/>
      <c r="DC88" s="316"/>
      <c r="DD88" s="316"/>
      <c r="DE88" s="316"/>
      <c r="DF88" s="316"/>
      <c r="DG88" s="316"/>
      <c r="DH88" s="316"/>
      <c r="DI88" s="316"/>
    </row>
    <row r="89" spans="1:113" ht="23.25" customHeight="1">
      <c r="A89" s="322" t="s">
        <v>1330</v>
      </c>
      <c r="B89" s="323"/>
      <c r="C89" s="323"/>
      <c r="D89" s="323"/>
      <c r="E89" s="323"/>
      <c r="F89" s="323"/>
      <c r="G89" s="323"/>
      <c r="H89" s="323"/>
      <c r="I89" s="323"/>
      <c r="J89" s="323"/>
      <c r="K89" s="323"/>
      <c r="L89" s="323"/>
      <c r="M89" s="323"/>
      <c r="N89" s="323"/>
      <c r="O89" s="323"/>
      <c r="P89" s="253"/>
      <c r="Q89" s="253"/>
      <c r="R89" s="253"/>
      <c r="S89" s="253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  <c r="BN89" s="316"/>
      <c r="BO89" s="316"/>
      <c r="BP89" s="316"/>
      <c r="BQ89" s="316"/>
      <c r="BR89" s="316"/>
      <c r="BS89" s="316"/>
      <c r="BT89" s="316"/>
      <c r="BU89" s="316"/>
      <c r="BV89" s="316"/>
      <c r="BW89" s="316"/>
      <c r="BX89" s="316"/>
      <c r="BY89" s="316"/>
      <c r="BZ89" s="316"/>
      <c r="CA89" s="316"/>
      <c r="CB89" s="316"/>
      <c r="CC89" s="316"/>
      <c r="CD89" s="316"/>
      <c r="CE89" s="316"/>
      <c r="CF89" s="316"/>
      <c r="CG89" s="316"/>
      <c r="CH89" s="316"/>
      <c r="CI89" s="316"/>
      <c r="CJ89" s="316"/>
      <c r="CK89" s="316"/>
      <c r="CL89" s="316"/>
      <c r="CM89" s="316"/>
      <c r="CN89" s="316"/>
      <c r="CO89" s="316"/>
      <c r="CP89" s="316"/>
      <c r="CQ89" s="316"/>
      <c r="CR89" s="316"/>
      <c r="CS89" s="316"/>
      <c r="CT89" s="316"/>
      <c r="CU89" s="316"/>
      <c r="CV89" s="316"/>
      <c r="CW89" s="316"/>
      <c r="CX89" s="316"/>
      <c r="CY89" s="316"/>
      <c r="CZ89" s="316"/>
      <c r="DA89" s="316"/>
      <c r="DB89" s="316"/>
      <c r="DC89" s="316"/>
      <c r="DD89" s="316"/>
      <c r="DE89" s="316"/>
      <c r="DF89" s="316"/>
      <c r="DG89" s="316"/>
      <c r="DH89" s="316"/>
      <c r="DI89" s="316"/>
    </row>
    <row r="90" spans="1:113" ht="18.75">
      <c r="A90" s="324" t="s">
        <v>1331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  <c r="BN90" s="316"/>
      <c r="BO90" s="316"/>
      <c r="BP90" s="316"/>
      <c r="BQ90" s="316"/>
      <c r="BR90" s="316"/>
      <c r="BS90" s="316"/>
      <c r="BT90" s="316"/>
      <c r="BU90" s="316"/>
      <c r="BV90" s="316"/>
      <c r="BW90" s="316"/>
      <c r="BX90" s="316"/>
      <c r="BY90" s="316"/>
      <c r="BZ90" s="316"/>
      <c r="CA90" s="316"/>
      <c r="CB90" s="316"/>
      <c r="CC90" s="316"/>
      <c r="CD90" s="316"/>
      <c r="CE90" s="316"/>
      <c r="CF90" s="316"/>
      <c r="CG90" s="316"/>
      <c r="CH90" s="316"/>
      <c r="CI90" s="316"/>
      <c r="CJ90" s="316"/>
      <c r="CK90" s="316"/>
      <c r="CL90" s="316"/>
      <c r="CM90" s="316"/>
      <c r="CN90" s="316"/>
      <c r="CO90" s="316"/>
      <c r="CP90" s="316"/>
      <c r="CQ90" s="316"/>
      <c r="CR90" s="316"/>
      <c r="CS90" s="316"/>
      <c r="CT90" s="316"/>
      <c r="CU90" s="316"/>
      <c r="CV90" s="316"/>
      <c r="CW90" s="316"/>
      <c r="CX90" s="316"/>
      <c r="CY90" s="316"/>
      <c r="CZ90" s="316"/>
      <c r="DA90" s="316"/>
      <c r="DB90" s="316"/>
      <c r="DC90" s="316"/>
      <c r="DD90" s="316"/>
      <c r="DE90" s="316"/>
      <c r="DF90" s="316"/>
      <c r="DG90" s="316"/>
      <c r="DH90" s="316"/>
      <c r="DI90" s="316"/>
    </row>
    <row r="91" spans="1:113" ht="18.7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325"/>
      <c r="Q91" s="5"/>
      <c r="R91" s="326"/>
      <c r="S91" s="5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  <c r="BN91" s="316"/>
      <c r="BO91" s="316"/>
      <c r="BP91" s="316"/>
      <c r="BQ91" s="316"/>
      <c r="BR91" s="316"/>
      <c r="BS91" s="316"/>
      <c r="BT91" s="316"/>
      <c r="BU91" s="316"/>
      <c r="BV91" s="316"/>
      <c r="BW91" s="316"/>
      <c r="BX91" s="316"/>
      <c r="BY91" s="316"/>
      <c r="BZ91" s="316"/>
      <c r="CA91" s="316"/>
      <c r="CB91" s="316"/>
      <c r="CC91" s="316"/>
      <c r="CD91" s="316"/>
      <c r="CE91" s="316"/>
      <c r="CF91" s="316"/>
      <c r="CG91" s="316"/>
      <c r="CH91" s="316"/>
      <c r="CI91" s="316"/>
      <c r="CJ91" s="316"/>
      <c r="CK91" s="316"/>
      <c r="CL91" s="316"/>
      <c r="CM91" s="316"/>
      <c r="CN91" s="316"/>
      <c r="CO91" s="316"/>
      <c r="CP91" s="316"/>
      <c r="CQ91" s="316"/>
      <c r="CR91" s="316"/>
      <c r="CS91" s="316"/>
      <c r="CT91" s="316"/>
      <c r="CU91" s="316"/>
      <c r="CV91" s="316"/>
      <c r="CW91" s="316"/>
      <c r="CX91" s="316"/>
      <c r="CY91" s="316"/>
      <c r="CZ91" s="316"/>
      <c r="DA91" s="316"/>
      <c r="DB91" s="316"/>
      <c r="DC91" s="316"/>
      <c r="DD91" s="316"/>
      <c r="DE91" s="316"/>
      <c r="DF91" s="316"/>
      <c r="DG91" s="316"/>
      <c r="DH91" s="316"/>
      <c r="DI91" s="316"/>
    </row>
    <row r="92" spans="1:113" ht="15.75">
      <c r="A92" s="195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  <c r="BN92" s="316"/>
      <c r="BO92" s="316"/>
      <c r="BP92" s="316"/>
      <c r="BQ92" s="316"/>
      <c r="BR92" s="316"/>
      <c r="BS92" s="316"/>
      <c r="BT92" s="316"/>
      <c r="BU92" s="316"/>
      <c r="BV92" s="316"/>
      <c r="BW92" s="316"/>
      <c r="BX92" s="316"/>
      <c r="BY92" s="316"/>
      <c r="BZ92" s="316"/>
      <c r="CA92" s="316"/>
      <c r="CB92" s="316"/>
      <c r="CC92" s="316"/>
      <c r="CD92" s="316"/>
      <c r="CE92" s="316"/>
      <c r="CF92" s="316"/>
      <c r="CG92" s="316"/>
      <c r="CH92" s="316"/>
      <c r="CI92" s="316"/>
      <c r="CJ92" s="316"/>
      <c r="CK92" s="316"/>
      <c r="CL92" s="316"/>
      <c r="CM92" s="316"/>
      <c r="CN92" s="316"/>
      <c r="CO92" s="316"/>
      <c r="CP92" s="316"/>
      <c r="CQ92" s="316"/>
      <c r="CR92" s="316"/>
      <c r="CS92" s="316"/>
      <c r="CT92" s="316"/>
      <c r="CU92" s="316"/>
      <c r="CV92" s="316"/>
      <c r="CW92" s="316"/>
      <c r="CX92" s="316"/>
      <c r="CY92" s="316"/>
      <c r="CZ92" s="316"/>
      <c r="DA92" s="316"/>
      <c r="DB92" s="316"/>
      <c r="DC92" s="316"/>
      <c r="DD92" s="316"/>
      <c r="DE92" s="316"/>
      <c r="DF92" s="316"/>
      <c r="DG92" s="316"/>
      <c r="DH92" s="316"/>
      <c r="DI92" s="316"/>
    </row>
    <row r="93" spans="1:113"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  <c r="BN93" s="316"/>
      <c r="BO93" s="316"/>
      <c r="BP93" s="316"/>
      <c r="BQ93" s="316"/>
      <c r="BR93" s="316"/>
      <c r="BS93" s="316"/>
      <c r="BT93" s="316"/>
      <c r="BU93" s="316"/>
      <c r="BV93" s="316"/>
      <c r="BW93" s="316"/>
      <c r="BX93" s="316"/>
      <c r="BY93" s="316"/>
      <c r="BZ93" s="316"/>
      <c r="CA93" s="316"/>
      <c r="CB93" s="316"/>
      <c r="CC93" s="316"/>
      <c r="CD93" s="316"/>
      <c r="CE93" s="316"/>
      <c r="CF93" s="316"/>
      <c r="CG93" s="316"/>
      <c r="CH93" s="316"/>
      <c r="CI93" s="316"/>
      <c r="CJ93" s="316"/>
      <c r="CK93" s="316"/>
      <c r="CL93" s="316"/>
      <c r="CM93" s="316"/>
      <c r="CN93" s="316"/>
      <c r="CO93" s="316"/>
      <c r="CP93" s="316"/>
      <c r="CQ93" s="316"/>
      <c r="CR93" s="316"/>
      <c r="CS93" s="316"/>
      <c r="CT93" s="316"/>
      <c r="CU93" s="316"/>
      <c r="CV93" s="316"/>
      <c r="CW93" s="316"/>
      <c r="CX93" s="316"/>
      <c r="CY93" s="316"/>
      <c r="CZ93" s="316"/>
      <c r="DA93" s="316"/>
      <c r="DB93" s="316"/>
      <c r="DC93" s="316"/>
      <c r="DD93" s="316"/>
      <c r="DE93" s="316"/>
      <c r="DF93" s="316"/>
      <c r="DG93" s="316"/>
      <c r="DH93" s="316"/>
      <c r="DI93" s="316"/>
    </row>
    <row r="94" spans="1:113"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  <c r="BN94" s="316"/>
      <c r="BO94" s="316"/>
      <c r="BP94" s="316"/>
      <c r="BQ94" s="316"/>
      <c r="BR94" s="316"/>
      <c r="BS94" s="316"/>
      <c r="BT94" s="316"/>
      <c r="BU94" s="316"/>
      <c r="BV94" s="316"/>
      <c r="BW94" s="316"/>
      <c r="BX94" s="316"/>
      <c r="BY94" s="316"/>
      <c r="BZ94" s="316"/>
      <c r="CA94" s="316"/>
      <c r="CB94" s="316"/>
      <c r="CC94" s="316"/>
      <c r="CD94" s="316"/>
      <c r="CE94" s="316"/>
      <c r="CF94" s="316"/>
      <c r="CG94" s="316"/>
      <c r="CH94" s="316"/>
      <c r="CI94" s="316"/>
      <c r="CJ94" s="316"/>
      <c r="CK94" s="316"/>
      <c r="CL94" s="316"/>
      <c r="CM94" s="316"/>
      <c r="CN94" s="316"/>
      <c r="CO94" s="316"/>
      <c r="CP94" s="316"/>
      <c r="CQ94" s="316"/>
      <c r="CR94" s="316"/>
      <c r="CS94" s="316"/>
      <c r="CT94" s="316"/>
      <c r="CU94" s="316"/>
      <c r="CV94" s="316"/>
      <c r="CW94" s="316"/>
      <c r="CX94" s="316"/>
      <c r="CY94" s="316"/>
      <c r="CZ94" s="316"/>
      <c r="DA94" s="316"/>
      <c r="DB94" s="316"/>
      <c r="DC94" s="316"/>
      <c r="DD94" s="316"/>
      <c r="DE94" s="316"/>
      <c r="DF94" s="316"/>
      <c r="DG94" s="316"/>
      <c r="DH94" s="316"/>
      <c r="DI94" s="316"/>
    </row>
    <row r="95" spans="1:113"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  <c r="BN95" s="316"/>
      <c r="BO95" s="316"/>
      <c r="BP95" s="316"/>
      <c r="BQ95" s="316"/>
      <c r="BR95" s="316"/>
      <c r="BS95" s="316"/>
      <c r="BT95" s="316"/>
      <c r="BU95" s="316"/>
      <c r="BV95" s="316"/>
      <c r="BW95" s="316"/>
      <c r="BX95" s="316"/>
      <c r="BY95" s="316"/>
      <c r="BZ95" s="316"/>
      <c r="CA95" s="316"/>
      <c r="CB95" s="316"/>
      <c r="CC95" s="316"/>
      <c r="CD95" s="316"/>
      <c r="CE95" s="316"/>
      <c r="CF95" s="316"/>
      <c r="CG95" s="316"/>
      <c r="CH95" s="316"/>
      <c r="CI95" s="316"/>
      <c r="CJ95" s="316"/>
      <c r="CK95" s="316"/>
      <c r="CL95" s="316"/>
      <c r="CM95" s="316"/>
      <c r="CN95" s="316"/>
      <c r="CO95" s="316"/>
      <c r="CP95" s="316"/>
      <c r="CQ95" s="316"/>
      <c r="CR95" s="316"/>
      <c r="CS95" s="316"/>
      <c r="CT95" s="316"/>
      <c r="CU95" s="316"/>
      <c r="CV95" s="316"/>
      <c r="CW95" s="316"/>
      <c r="CX95" s="316"/>
      <c r="CY95" s="316"/>
      <c r="CZ95" s="316"/>
      <c r="DA95" s="316"/>
      <c r="DB95" s="316"/>
      <c r="DC95" s="316"/>
      <c r="DD95" s="316"/>
      <c r="DE95" s="316"/>
      <c r="DF95" s="316"/>
      <c r="DG95" s="316"/>
      <c r="DH95" s="316"/>
      <c r="DI95" s="316"/>
    </row>
    <row r="96" spans="1:113"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  <c r="BN96" s="316"/>
      <c r="BO96" s="316"/>
      <c r="BP96" s="316"/>
      <c r="BQ96" s="316"/>
      <c r="BR96" s="316"/>
      <c r="BS96" s="316"/>
      <c r="BT96" s="316"/>
      <c r="BU96" s="316"/>
      <c r="BV96" s="316"/>
      <c r="BW96" s="316"/>
      <c r="BX96" s="316"/>
      <c r="BY96" s="316"/>
      <c r="BZ96" s="316"/>
      <c r="CA96" s="316"/>
      <c r="CB96" s="316"/>
      <c r="CC96" s="316"/>
      <c r="CD96" s="316"/>
      <c r="CE96" s="316"/>
      <c r="CF96" s="316"/>
      <c r="CG96" s="316"/>
      <c r="CH96" s="316"/>
      <c r="CI96" s="316"/>
      <c r="CJ96" s="316"/>
      <c r="CK96" s="316"/>
      <c r="CL96" s="316"/>
      <c r="CM96" s="316"/>
      <c r="CN96" s="316"/>
      <c r="CO96" s="316"/>
      <c r="CP96" s="316"/>
      <c r="CQ96" s="316"/>
      <c r="CR96" s="316"/>
      <c r="CS96" s="316"/>
      <c r="CT96" s="316"/>
      <c r="CU96" s="316"/>
      <c r="CV96" s="316"/>
      <c r="CW96" s="316"/>
      <c r="CX96" s="316"/>
      <c r="CY96" s="316"/>
      <c r="CZ96" s="316"/>
      <c r="DA96" s="316"/>
      <c r="DB96" s="316"/>
      <c r="DC96" s="316"/>
      <c r="DD96" s="316"/>
      <c r="DE96" s="316"/>
      <c r="DF96" s="316"/>
      <c r="DG96" s="316"/>
      <c r="DH96" s="316"/>
      <c r="DI96" s="316"/>
    </row>
    <row r="97" spans="20:113"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  <c r="BN97" s="316"/>
      <c r="BO97" s="316"/>
      <c r="BP97" s="316"/>
      <c r="BQ97" s="316"/>
      <c r="BR97" s="316"/>
      <c r="BS97" s="316"/>
      <c r="BT97" s="316"/>
      <c r="BU97" s="316"/>
      <c r="BV97" s="316"/>
      <c r="BW97" s="316"/>
      <c r="BX97" s="316"/>
      <c r="BY97" s="316"/>
      <c r="BZ97" s="316"/>
      <c r="CA97" s="316"/>
      <c r="CB97" s="316"/>
      <c r="CC97" s="316"/>
      <c r="CD97" s="316"/>
      <c r="CE97" s="316"/>
      <c r="CF97" s="316"/>
      <c r="CG97" s="316"/>
      <c r="CH97" s="316"/>
      <c r="CI97" s="316"/>
      <c r="CJ97" s="316"/>
      <c r="CK97" s="316"/>
      <c r="CL97" s="316"/>
      <c r="CM97" s="316"/>
      <c r="CN97" s="316"/>
      <c r="CO97" s="316"/>
      <c r="CP97" s="316"/>
      <c r="CQ97" s="316"/>
      <c r="CR97" s="316"/>
      <c r="CS97" s="316"/>
      <c r="CT97" s="316"/>
      <c r="CU97" s="316"/>
      <c r="CV97" s="316"/>
      <c r="CW97" s="316"/>
      <c r="CX97" s="316"/>
      <c r="CY97" s="316"/>
      <c r="CZ97" s="316"/>
      <c r="DA97" s="316"/>
      <c r="DB97" s="316"/>
      <c r="DC97" s="316"/>
      <c r="DD97" s="316"/>
      <c r="DE97" s="316"/>
      <c r="DF97" s="316"/>
      <c r="DG97" s="316"/>
      <c r="DH97" s="316"/>
      <c r="DI97" s="316"/>
    </row>
    <row r="98" spans="20:113"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  <c r="BN98" s="316"/>
      <c r="BO98" s="316"/>
      <c r="BP98" s="316"/>
      <c r="BQ98" s="316"/>
      <c r="BR98" s="316"/>
      <c r="BS98" s="316"/>
      <c r="BT98" s="316"/>
      <c r="BU98" s="316"/>
      <c r="BV98" s="316"/>
      <c r="BW98" s="316"/>
      <c r="BX98" s="316"/>
      <c r="BY98" s="316"/>
      <c r="BZ98" s="316"/>
      <c r="CA98" s="316"/>
      <c r="CB98" s="316"/>
      <c r="CC98" s="316"/>
      <c r="CD98" s="316"/>
      <c r="CE98" s="316"/>
      <c r="CF98" s="316"/>
      <c r="CG98" s="316"/>
      <c r="CH98" s="316"/>
      <c r="CI98" s="316"/>
      <c r="CJ98" s="316"/>
      <c r="CK98" s="316"/>
      <c r="CL98" s="316"/>
      <c r="CM98" s="316"/>
      <c r="CN98" s="316"/>
      <c r="CO98" s="316"/>
      <c r="CP98" s="316"/>
      <c r="CQ98" s="316"/>
      <c r="CR98" s="316"/>
      <c r="CS98" s="316"/>
      <c r="CT98" s="316"/>
      <c r="CU98" s="316"/>
      <c r="CV98" s="316"/>
      <c r="CW98" s="316"/>
      <c r="CX98" s="316"/>
      <c r="CY98" s="316"/>
      <c r="CZ98" s="316"/>
      <c r="DA98" s="316"/>
      <c r="DB98" s="316"/>
      <c r="DC98" s="316"/>
      <c r="DD98" s="316"/>
      <c r="DE98" s="316"/>
      <c r="DF98" s="316"/>
      <c r="DG98" s="316"/>
      <c r="DH98" s="316"/>
      <c r="DI98" s="316"/>
    </row>
    <row r="99" spans="20:113"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  <c r="BN99" s="316"/>
      <c r="BO99" s="316"/>
      <c r="BP99" s="316"/>
      <c r="BQ99" s="316"/>
      <c r="BR99" s="316"/>
      <c r="BS99" s="316"/>
      <c r="BT99" s="316"/>
      <c r="BU99" s="316"/>
      <c r="BV99" s="316"/>
      <c r="BW99" s="316"/>
      <c r="BX99" s="316"/>
      <c r="BY99" s="316"/>
      <c r="BZ99" s="316"/>
      <c r="CA99" s="316"/>
      <c r="CB99" s="316"/>
      <c r="CC99" s="316"/>
      <c r="CD99" s="316"/>
      <c r="CE99" s="316"/>
      <c r="CF99" s="316"/>
      <c r="CG99" s="316"/>
      <c r="CH99" s="316"/>
      <c r="CI99" s="316"/>
      <c r="CJ99" s="316"/>
      <c r="CK99" s="316"/>
      <c r="CL99" s="316"/>
      <c r="CM99" s="316"/>
      <c r="CN99" s="316"/>
      <c r="CO99" s="316"/>
      <c r="CP99" s="316"/>
      <c r="CQ99" s="316"/>
      <c r="CR99" s="316"/>
      <c r="CS99" s="316"/>
      <c r="CT99" s="316"/>
      <c r="CU99" s="316"/>
      <c r="CV99" s="316"/>
      <c r="CW99" s="316"/>
      <c r="CX99" s="316"/>
      <c r="CY99" s="316"/>
      <c r="CZ99" s="316"/>
      <c r="DA99" s="316"/>
      <c r="DB99" s="316"/>
      <c r="DC99" s="316"/>
      <c r="DD99" s="316"/>
      <c r="DE99" s="316"/>
      <c r="DF99" s="316"/>
      <c r="DG99" s="316"/>
      <c r="DH99" s="316"/>
      <c r="DI99" s="316"/>
    </row>
    <row r="100" spans="20:113"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  <c r="BN100" s="316"/>
      <c r="BO100" s="316"/>
      <c r="BP100" s="316"/>
      <c r="BQ100" s="316"/>
      <c r="BR100" s="316"/>
      <c r="BS100" s="316"/>
      <c r="BT100" s="316"/>
      <c r="BU100" s="316"/>
      <c r="BV100" s="316"/>
      <c r="BW100" s="316"/>
      <c r="BX100" s="316"/>
      <c r="BY100" s="316"/>
      <c r="BZ100" s="316"/>
      <c r="CA100" s="316"/>
      <c r="CB100" s="316"/>
      <c r="CC100" s="316"/>
      <c r="CD100" s="316"/>
      <c r="CE100" s="316"/>
      <c r="CF100" s="316"/>
      <c r="CG100" s="316"/>
      <c r="CH100" s="316"/>
      <c r="CI100" s="316"/>
      <c r="CJ100" s="316"/>
      <c r="CK100" s="316"/>
      <c r="CL100" s="316"/>
      <c r="CM100" s="316"/>
      <c r="CN100" s="316"/>
      <c r="CO100" s="316"/>
      <c r="CP100" s="316"/>
      <c r="CQ100" s="316"/>
      <c r="CR100" s="316"/>
      <c r="CS100" s="316"/>
      <c r="CT100" s="316"/>
      <c r="CU100" s="316"/>
      <c r="CV100" s="316"/>
      <c r="CW100" s="316"/>
      <c r="CX100" s="316"/>
      <c r="CY100" s="316"/>
      <c r="CZ100" s="316"/>
      <c r="DA100" s="316"/>
      <c r="DB100" s="316"/>
      <c r="DC100" s="316"/>
      <c r="DD100" s="316"/>
      <c r="DE100" s="316"/>
      <c r="DF100" s="316"/>
      <c r="DG100" s="316"/>
      <c r="DH100" s="316"/>
      <c r="DI100" s="316"/>
    </row>
    <row r="101" spans="20:113"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  <c r="BN101" s="316"/>
      <c r="BO101" s="316"/>
      <c r="BP101" s="316"/>
      <c r="BQ101" s="316"/>
      <c r="BR101" s="316"/>
      <c r="BS101" s="316"/>
      <c r="BT101" s="316"/>
      <c r="BU101" s="316"/>
      <c r="BV101" s="316"/>
      <c r="BW101" s="316"/>
      <c r="BX101" s="316"/>
      <c r="BY101" s="316"/>
      <c r="BZ101" s="316"/>
      <c r="CA101" s="316"/>
      <c r="CB101" s="316"/>
      <c r="CC101" s="316"/>
      <c r="CD101" s="316"/>
      <c r="CE101" s="316"/>
      <c r="CF101" s="316"/>
      <c r="CG101" s="316"/>
      <c r="CH101" s="316"/>
      <c r="CI101" s="316"/>
      <c r="CJ101" s="316"/>
      <c r="CK101" s="316"/>
      <c r="CL101" s="316"/>
      <c r="CM101" s="316"/>
      <c r="CN101" s="316"/>
      <c r="CO101" s="316"/>
      <c r="CP101" s="316"/>
      <c r="CQ101" s="316"/>
      <c r="CR101" s="316"/>
      <c r="CS101" s="316"/>
      <c r="CT101" s="316"/>
      <c r="CU101" s="316"/>
      <c r="CV101" s="316"/>
      <c r="CW101" s="316"/>
      <c r="CX101" s="316"/>
      <c r="CY101" s="316"/>
      <c r="CZ101" s="316"/>
      <c r="DA101" s="316"/>
      <c r="DB101" s="316"/>
      <c r="DC101" s="316"/>
      <c r="DD101" s="316"/>
      <c r="DE101" s="316"/>
      <c r="DF101" s="316"/>
      <c r="DG101" s="316"/>
      <c r="DH101" s="316"/>
      <c r="DI101" s="316"/>
    </row>
  </sheetData>
  <mergeCells count="55">
    <mergeCell ref="A7:S7"/>
    <mergeCell ref="A8:S8"/>
    <mergeCell ref="A9:S9"/>
    <mergeCell ref="A2:S2"/>
    <mergeCell ref="A3:S3"/>
    <mergeCell ref="A4:S4"/>
    <mergeCell ref="A5:S5"/>
    <mergeCell ref="A6:S6"/>
    <mergeCell ref="P50:R50"/>
    <mergeCell ref="S50:S51"/>
    <mergeCell ref="A87:O87"/>
    <mergeCell ref="A44:S44"/>
    <mergeCell ref="A50:A51"/>
    <mergeCell ref="B50:B51"/>
    <mergeCell ref="C50:C51"/>
    <mergeCell ref="D50:F50"/>
    <mergeCell ref="G50:I50"/>
    <mergeCell ref="J50:L50"/>
    <mergeCell ref="M50:O50"/>
    <mergeCell ref="A49:C49"/>
    <mergeCell ref="A10:S10"/>
    <mergeCell ref="A11:S11"/>
    <mergeCell ref="A12:S12"/>
    <mergeCell ref="A13:S13"/>
    <mergeCell ref="A14:S14"/>
    <mergeCell ref="A15:S15"/>
    <mergeCell ref="A16:S16"/>
    <mergeCell ref="A17:S17"/>
    <mergeCell ref="A18:S18"/>
    <mergeCell ref="A19:S19"/>
    <mergeCell ref="A20:S20"/>
    <mergeCell ref="A21:S21"/>
    <mergeCell ref="A22:S22"/>
    <mergeCell ref="A23:S23"/>
    <mergeCell ref="A24:S24"/>
    <mergeCell ref="A25:S25"/>
    <mergeCell ref="A26:S26"/>
    <mergeCell ref="A27:S27"/>
    <mergeCell ref="A28:S28"/>
    <mergeCell ref="A29:S29"/>
    <mergeCell ref="A30:S30"/>
    <mergeCell ref="A31:S31"/>
    <mergeCell ref="A32:S32"/>
    <mergeCell ref="A33:S33"/>
    <mergeCell ref="A34:S34"/>
    <mergeCell ref="A35:S35"/>
    <mergeCell ref="A36:S36"/>
    <mergeCell ref="A37:S37"/>
    <mergeCell ref="A38:S38"/>
    <mergeCell ref="A39:S39"/>
    <mergeCell ref="A40:S40"/>
    <mergeCell ref="A41:S41"/>
    <mergeCell ref="A42:S42"/>
    <mergeCell ref="A43:S43"/>
    <mergeCell ref="A45:C4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3"/>
  <sheetViews>
    <sheetView topLeftCell="A76" zoomScale="87" zoomScaleNormal="87" workbookViewId="0">
      <selection activeCell="A90" sqref="A90:O90"/>
    </sheetView>
  </sheetViews>
  <sheetFormatPr baseColWidth="10" defaultColWidth="11.42578125" defaultRowHeight="15"/>
  <cols>
    <col min="1" max="1" width="55.85546875" customWidth="1"/>
    <col min="2" max="2" width="31.140625" customWidth="1"/>
    <col min="3" max="3" width="24.28515625" customWidth="1"/>
    <col min="4" max="4" width="6" customWidth="1"/>
    <col min="5" max="5" width="5.85546875" customWidth="1"/>
    <col min="6" max="7" width="4.7109375" customWidth="1"/>
    <col min="8" max="8" width="5.5703125" customWidth="1"/>
    <col min="9" max="10" width="4.7109375" customWidth="1"/>
    <col min="11" max="12" width="5.42578125" customWidth="1"/>
    <col min="13" max="13" width="4.7109375" customWidth="1"/>
    <col min="14" max="14" width="5.42578125" customWidth="1"/>
    <col min="15" max="15" width="4.7109375" customWidth="1"/>
    <col min="16" max="16" width="19.140625" customWidth="1"/>
    <col min="17" max="17" width="17.140625" customWidth="1"/>
    <col min="18" max="18" width="10.85546875" customWidth="1"/>
    <col min="19" max="19" width="23.5703125" customWidth="1"/>
  </cols>
  <sheetData>
    <row r="1" spans="1:19" ht="32.25" customHeight="1">
      <c r="A1" s="837" t="s">
        <v>0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</row>
    <row r="2" spans="1:19" ht="20.25">
      <c r="A2" s="844" t="s">
        <v>141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</row>
    <row r="3" spans="1:19" ht="20.25">
      <c r="A3" s="845" t="s">
        <v>30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845"/>
    </row>
    <row r="4" spans="1:19" ht="18.75">
      <c r="A4" s="846" t="s">
        <v>562</v>
      </c>
      <c r="B4" s="846"/>
      <c r="C4" s="846"/>
      <c r="D4" s="604"/>
      <c r="E4" s="604"/>
      <c r="F4" s="604"/>
      <c r="G4" s="604"/>
      <c r="H4" s="604"/>
      <c r="I4" s="604"/>
      <c r="J4" s="846"/>
      <c r="K4" s="846"/>
      <c r="L4" s="846"/>
      <c r="M4" s="604"/>
      <c r="N4" s="604"/>
      <c r="O4" s="604"/>
      <c r="P4" s="604"/>
      <c r="Q4" s="569"/>
      <c r="R4" s="197"/>
      <c r="S4" s="198"/>
    </row>
    <row r="5" spans="1:19" ht="21" customHeight="1">
      <c r="A5" s="605" t="s">
        <v>1848</v>
      </c>
      <c r="B5" s="605"/>
      <c r="C5" s="605"/>
      <c r="D5" s="606"/>
      <c r="E5" s="606"/>
      <c r="F5" s="606"/>
      <c r="G5" s="606"/>
      <c r="H5" s="607"/>
      <c r="I5" s="607"/>
      <c r="J5" s="605"/>
      <c r="K5" s="605"/>
      <c r="L5" s="605"/>
      <c r="M5" s="606"/>
      <c r="N5" s="606"/>
      <c r="O5" s="606"/>
      <c r="P5" s="606"/>
      <c r="Q5" s="571"/>
      <c r="R5" s="199"/>
      <c r="S5" s="198"/>
    </row>
    <row r="6" spans="1:19" s="202" customFormat="1" ht="25.5" customHeight="1">
      <c r="A6" s="605" t="s">
        <v>654</v>
      </c>
      <c r="B6" s="608"/>
      <c r="C6" s="609"/>
      <c r="D6" s="606"/>
      <c r="E6" s="606"/>
      <c r="F6" s="606"/>
      <c r="G6" s="606"/>
      <c r="H6" s="606"/>
      <c r="I6" s="606"/>
      <c r="J6" s="605"/>
      <c r="K6" s="608"/>
      <c r="L6" s="609"/>
      <c r="M6" s="606"/>
      <c r="N6" s="606"/>
      <c r="O6" s="606"/>
      <c r="P6" s="606"/>
      <c r="Q6" s="572"/>
      <c r="R6" s="200"/>
      <c r="S6" s="201"/>
    </row>
    <row r="7" spans="1:19" s="202" customFormat="1" ht="25.5" customHeight="1">
      <c r="A7" s="608" t="s">
        <v>652</v>
      </c>
      <c r="B7" s="608"/>
      <c r="C7" s="609"/>
      <c r="D7" s="606"/>
      <c r="E7" s="606"/>
      <c r="F7" s="606"/>
      <c r="G7" s="606"/>
      <c r="H7" s="610"/>
      <c r="I7" s="610"/>
      <c r="J7" s="608"/>
      <c r="K7" s="608"/>
      <c r="L7" s="609"/>
      <c r="M7" s="606"/>
      <c r="N7" s="606"/>
      <c r="O7" s="606"/>
      <c r="P7" s="606"/>
      <c r="Q7" s="572"/>
      <c r="R7" s="200"/>
      <c r="S7" s="201"/>
    </row>
    <row r="8" spans="1:19" s="5" customFormat="1" ht="20.25" customHeight="1">
      <c r="A8" s="608" t="s">
        <v>653</v>
      </c>
      <c r="B8" s="608"/>
      <c r="C8" s="609"/>
      <c r="D8" s="604"/>
      <c r="E8" s="604"/>
      <c r="F8" s="604"/>
      <c r="G8" s="604"/>
      <c r="H8" s="604"/>
      <c r="I8" s="604"/>
      <c r="J8" s="846"/>
      <c r="K8" s="846"/>
      <c r="L8" s="846"/>
      <c r="M8" s="604"/>
      <c r="N8" s="604"/>
      <c r="O8" s="604"/>
      <c r="P8" s="604"/>
      <c r="Q8" s="570"/>
      <c r="R8" s="203"/>
      <c r="S8" s="204"/>
    </row>
    <row r="9" spans="1:19" s="5" customFormat="1" ht="20.25" customHeight="1">
      <c r="A9" s="876" t="s">
        <v>185</v>
      </c>
      <c r="B9" s="876"/>
      <c r="C9" s="876"/>
      <c r="D9" s="604"/>
      <c r="E9" s="604"/>
      <c r="F9" s="604"/>
      <c r="G9" s="604"/>
      <c r="H9" s="604"/>
      <c r="I9" s="604"/>
      <c r="J9" s="846"/>
      <c r="K9" s="846"/>
      <c r="L9" s="846"/>
      <c r="M9" s="604"/>
      <c r="N9" s="604"/>
      <c r="O9" s="604"/>
      <c r="P9" s="604"/>
      <c r="Q9" s="570"/>
      <c r="R9" s="203"/>
      <c r="S9" s="204"/>
    </row>
    <row r="10" spans="1:19" s="5" customFormat="1" ht="20.25" customHeight="1">
      <c r="A10" s="605" t="s">
        <v>184</v>
      </c>
      <c r="B10" s="605"/>
      <c r="C10" s="605"/>
      <c r="D10" s="606"/>
      <c r="E10" s="606"/>
      <c r="F10" s="606"/>
      <c r="G10" s="606"/>
      <c r="H10" s="607"/>
      <c r="I10" s="607"/>
      <c r="J10" s="605"/>
      <c r="K10" s="605"/>
      <c r="L10" s="605"/>
      <c r="M10" s="606"/>
      <c r="N10" s="606"/>
      <c r="O10" s="606"/>
      <c r="P10" s="606"/>
      <c r="Q10" s="570"/>
      <c r="R10" s="203"/>
      <c r="S10" s="204"/>
    </row>
    <row r="11" spans="1:19" ht="15" customHeight="1">
      <c r="A11" s="874" t="s">
        <v>454</v>
      </c>
      <c r="B11" s="874" t="s">
        <v>3</v>
      </c>
      <c r="C11" s="874" t="s">
        <v>4</v>
      </c>
      <c r="D11" s="875" t="s">
        <v>5</v>
      </c>
      <c r="E11" s="875"/>
      <c r="F11" s="875"/>
      <c r="G11" s="834" t="s">
        <v>6</v>
      </c>
      <c r="H11" s="834"/>
      <c r="I11" s="834"/>
      <c r="J11" s="834" t="s">
        <v>7</v>
      </c>
      <c r="K11" s="834"/>
      <c r="L11" s="834"/>
      <c r="M11" s="834" t="s">
        <v>8</v>
      </c>
      <c r="N11" s="834"/>
      <c r="O11" s="834"/>
      <c r="P11" s="834" t="s">
        <v>9</v>
      </c>
      <c r="Q11" s="834"/>
      <c r="R11" s="834"/>
      <c r="S11" s="874" t="s">
        <v>10</v>
      </c>
    </row>
    <row r="12" spans="1:19" ht="30" customHeight="1">
      <c r="A12" s="874"/>
      <c r="B12" s="874"/>
      <c r="C12" s="874"/>
      <c r="D12" s="196" t="s">
        <v>11</v>
      </c>
      <c r="E12" s="196" t="s">
        <v>12</v>
      </c>
      <c r="F12" s="196" t="s">
        <v>13</v>
      </c>
      <c r="G12" s="196" t="s">
        <v>14</v>
      </c>
      <c r="H12" s="196" t="s">
        <v>15</v>
      </c>
      <c r="I12" s="196" t="s">
        <v>16</v>
      </c>
      <c r="J12" s="196" t="s">
        <v>17</v>
      </c>
      <c r="K12" s="196" t="s">
        <v>18</v>
      </c>
      <c r="L12" s="196" t="s">
        <v>19</v>
      </c>
      <c r="M12" s="196" t="s">
        <v>20</v>
      </c>
      <c r="N12" s="196" t="s">
        <v>21</v>
      </c>
      <c r="O12" s="196" t="s">
        <v>22</v>
      </c>
      <c r="P12" s="196" t="s">
        <v>23</v>
      </c>
      <c r="Q12" s="196" t="s">
        <v>24</v>
      </c>
      <c r="R12" s="196" t="s">
        <v>25</v>
      </c>
      <c r="S12" s="874"/>
    </row>
    <row r="13" spans="1:19" ht="51.75" customHeight="1">
      <c r="A13" s="218" t="s">
        <v>655</v>
      </c>
      <c r="B13" s="218" t="s">
        <v>563</v>
      </c>
      <c r="C13" s="218" t="s">
        <v>564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9"/>
      <c r="Q13" s="218"/>
      <c r="R13" s="218"/>
      <c r="S13" s="218"/>
    </row>
    <row r="14" spans="1:19" ht="34.5" customHeight="1">
      <c r="A14" s="35" t="s">
        <v>656</v>
      </c>
      <c r="B14" s="517" t="s">
        <v>565</v>
      </c>
      <c r="C14" s="35" t="s">
        <v>566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578"/>
      <c r="Q14" s="35"/>
      <c r="R14" s="35"/>
      <c r="S14" s="35"/>
    </row>
    <row r="15" spans="1:19" ht="51" customHeight="1">
      <c r="A15" s="517" t="s">
        <v>657</v>
      </c>
      <c r="B15" s="517" t="s">
        <v>669</v>
      </c>
      <c r="C15" s="517" t="s">
        <v>567</v>
      </c>
      <c r="D15" s="489">
        <v>1</v>
      </c>
      <c r="E15" s="489">
        <v>1</v>
      </c>
      <c r="F15" s="489">
        <v>1</v>
      </c>
      <c r="G15" s="489">
        <v>2</v>
      </c>
      <c r="H15" s="489">
        <v>2</v>
      </c>
      <c r="I15" s="489">
        <v>2</v>
      </c>
      <c r="J15" s="489">
        <v>2</v>
      </c>
      <c r="K15" s="489">
        <v>3</v>
      </c>
      <c r="L15" s="489">
        <v>2</v>
      </c>
      <c r="M15" s="35"/>
      <c r="N15" s="35"/>
      <c r="O15" s="35"/>
      <c r="P15" s="578"/>
      <c r="Q15" s="578"/>
      <c r="R15" s="35"/>
      <c r="S15" s="35"/>
    </row>
    <row r="16" spans="1:19" ht="40.5" customHeight="1">
      <c r="A16" s="517" t="s">
        <v>658</v>
      </c>
      <c r="B16" s="517" t="s">
        <v>568</v>
      </c>
      <c r="C16" s="517" t="s">
        <v>569</v>
      </c>
      <c r="D16" s="489">
        <v>1</v>
      </c>
      <c r="E16" s="489">
        <v>1</v>
      </c>
      <c r="F16" s="489">
        <v>1</v>
      </c>
      <c r="G16" s="489">
        <v>2</v>
      </c>
      <c r="H16" s="489">
        <v>2</v>
      </c>
      <c r="I16" s="489">
        <v>2</v>
      </c>
      <c r="J16" s="489">
        <v>2</v>
      </c>
      <c r="K16" s="489">
        <v>3</v>
      </c>
      <c r="L16" s="489">
        <v>2</v>
      </c>
      <c r="M16" s="35"/>
      <c r="N16" s="35"/>
      <c r="O16" s="35"/>
      <c r="P16" s="579"/>
      <c r="Q16" s="35"/>
      <c r="R16" s="35"/>
      <c r="S16" s="35"/>
    </row>
    <row r="17" spans="1:19" ht="32.25" customHeight="1">
      <c r="A17" s="517" t="s">
        <v>659</v>
      </c>
      <c r="B17" s="517" t="s">
        <v>570</v>
      </c>
      <c r="C17" s="517" t="s">
        <v>571</v>
      </c>
      <c r="D17" s="35"/>
      <c r="E17" s="35"/>
      <c r="F17" s="35"/>
      <c r="G17" s="35"/>
      <c r="H17" s="35"/>
      <c r="I17" s="489">
        <v>1</v>
      </c>
      <c r="J17" s="35"/>
      <c r="K17" s="35"/>
      <c r="L17" s="35"/>
      <c r="M17" s="35"/>
      <c r="N17" s="35"/>
      <c r="O17" s="35"/>
      <c r="P17" s="579"/>
      <c r="Q17" s="35"/>
      <c r="R17" s="35"/>
      <c r="S17" s="35"/>
    </row>
    <row r="18" spans="1:19" ht="66.75" customHeight="1">
      <c r="A18" s="220" t="s">
        <v>660</v>
      </c>
      <c r="B18" s="306" t="s">
        <v>572</v>
      </c>
      <c r="C18" s="580" t="s">
        <v>573</v>
      </c>
      <c r="D18" s="92"/>
      <c r="E18" s="61"/>
      <c r="F18" s="61"/>
      <c r="G18" s="489">
        <v>1</v>
      </c>
      <c r="H18" s="489">
        <v>1</v>
      </c>
      <c r="I18" s="489">
        <v>1</v>
      </c>
      <c r="J18" s="489">
        <v>2</v>
      </c>
      <c r="K18" s="489">
        <v>2</v>
      </c>
      <c r="L18" s="489">
        <v>2</v>
      </c>
      <c r="M18" s="489">
        <v>2</v>
      </c>
      <c r="N18" s="489">
        <v>3</v>
      </c>
      <c r="O18" s="489">
        <v>2</v>
      </c>
      <c r="P18" s="92"/>
      <c r="Q18" s="581"/>
      <c r="R18" s="92"/>
      <c r="S18" s="582" t="s">
        <v>574</v>
      </c>
    </row>
    <row r="19" spans="1:19" ht="67.5" customHeight="1">
      <c r="A19" s="231" t="s">
        <v>661</v>
      </c>
      <c r="B19" s="306" t="s">
        <v>575</v>
      </c>
      <c r="C19" s="580" t="s">
        <v>576</v>
      </c>
      <c r="D19" s="61"/>
      <c r="E19" s="61"/>
      <c r="F19" s="61"/>
      <c r="G19" s="61"/>
      <c r="H19" s="489">
        <v>500</v>
      </c>
      <c r="I19" s="61"/>
      <c r="J19" s="61"/>
      <c r="K19" s="583"/>
      <c r="L19" s="61"/>
      <c r="M19" s="61"/>
      <c r="N19" s="61"/>
      <c r="O19" s="61"/>
      <c r="P19" s="61"/>
      <c r="Q19" s="584"/>
      <c r="R19" s="118"/>
      <c r="S19" s="582"/>
    </row>
    <row r="20" spans="1:19" ht="41.25" customHeight="1">
      <c r="A20" s="231" t="s">
        <v>662</v>
      </c>
      <c r="B20" s="306" t="s">
        <v>670</v>
      </c>
      <c r="C20" s="580" t="s">
        <v>577</v>
      </c>
      <c r="D20" s="239"/>
      <c r="E20" s="239"/>
      <c r="F20" s="239"/>
      <c r="G20" s="239"/>
      <c r="H20" s="489">
        <v>500</v>
      </c>
      <c r="I20" s="239"/>
      <c r="J20" s="239"/>
      <c r="K20" s="239"/>
      <c r="L20" s="239"/>
      <c r="M20" s="239"/>
      <c r="N20" s="239"/>
      <c r="O20" s="239"/>
      <c r="P20" s="579"/>
      <c r="Q20" s="223"/>
      <c r="R20" s="223"/>
      <c r="S20" s="223"/>
    </row>
    <row r="21" spans="1:19" ht="140.25" customHeight="1">
      <c r="A21" s="220" t="s">
        <v>663</v>
      </c>
      <c r="B21" s="306" t="s">
        <v>671</v>
      </c>
      <c r="C21" s="580" t="s">
        <v>578</v>
      </c>
      <c r="D21" s="239"/>
      <c r="E21" s="239"/>
      <c r="F21" s="239"/>
      <c r="G21" s="489">
        <v>385</v>
      </c>
      <c r="H21" s="239"/>
      <c r="I21" s="239"/>
      <c r="J21" s="489">
        <v>250</v>
      </c>
      <c r="K21" s="239"/>
      <c r="L21" s="239"/>
      <c r="M21" s="239"/>
      <c r="N21" s="239"/>
      <c r="O21" s="239"/>
      <c r="P21" s="579"/>
      <c r="Q21" s="223"/>
      <c r="R21" s="223"/>
      <c r="S21" s="223"/>
    </row>
    <row r="22" spans="1:19" ht="55.5" customHeight="1">
      <c r="A22" s="220" t="s">
        <v>664</v>
      </c>
      <c r="B22" s="306" t="s">
        <v>673</v>
      </c>
      <c r="C22" s="580" t="s">
        <v>579</v>
      </c>
      <c r="D22" s="92"/>
      <c r="E22" s="92"/>
      <c r="F22" s="92"/>
      <c r="G22" s="489">
        <v>200</v>
      </c>
      <c r="H22" s="92"/>
      <c r="I22" s="92"/>
      <c r="J22" s="92"/>
      <c r="K22" s="92"/>
      <c r="L22" s="92"/>
      <c r="M22" s="92"/>
      <c r="N22" s="92"/>
      <c r="O22" s="92"/>
      <c r="P22" s="579"/>
      <c r="Q22" s="581"/>
      <c r="R22" s="585"/>
      <c r="S22" s="92"/>
    </row>
    <row r="23" spans="1:19" ht="57" customHeight="1">
      <c r="A23" s="220" t="s">
        <v>665</v>
      </c>
      <c r="B23" s="306" t="s">
        <v>672</v>
      </c>
      <c r="C23" s="580" t="s">
        <v>580</v>
      </c>
      <c r="D23" s="92"/>
      <c r="E23" s="92"/>
      <c r="F23" s="92"/>
      <c r="G23" s="489">
        <v>3</v>
      </c>
      <c r="H23" s="92"/>
      <c r="I23" s="92"/>
      <c r="J23" s="92"/>
      <c r="K23" s="92"/>
      <c r="L23" s="92"/>
      <c r="M23" s="92"/>
      <c r="N23" s="92"/>
      <c r="O23" s="92"/>
      <c r="P23" s="579"/>
      <c r="Q23" s="581"/>
      <c r="R23" s="585"/>
      <c r="S23" s="92"/>
    </row>
    <row r="24" spans="1:19" ht="33.75" customHeight="1">
      <c r="A24" s="231" t="s">
        <v>666</v>
      </c>
      <c r="B24" s="306"/>
      <c r="C24" s="580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581"/>
      <c r="R24" s="585"/>
      <c r="S24" s="92"/>
    </row>
    <row r="25" spans="1:19" ht="50.25" customHeight="1">
      <c r="A25" s="220" t="s">
        <v>667</v>
      </c>
      <c r="B25" s="306" t="s">
        <v>581</v>
      </c>
      <c r="C25" s="517" t="s">
        <v>582</v>
      </c>
      <c r="D25" s="92"/>
      <c r="E25" s="92"/>
      <c r="F25" s="92"/>
      <c r="G25" s="489">
        <v>62</v>
      </c>
      <c r="H25" s="92"/>
      <c r="I25" s="92"/>
      <c r="J25" s="92"/>
      <c r="K25" s="92"/>
      <c r="L25" s="92"/>
      <c r="M25" s="92"/>
      <c r="N25" s="92"/>
      <c r="O25" s="92"/>
      <c r="P25" s="579"/>
      <c r="Q25" s="581"/>
      <c r="R25" s="92"/>
      <c r="S25" s="582" t="s">
        <v>583</v>
      </c>
    </row>
    <row r="26" spans="1:19" ht="34.5" customHeight="1">
      <c r="A26" s="220" t="s">
        <v>668</v>
      </c>
      <c r="B26" s="306" t="s">
        <v>584</v>
      </c>
      <c r="C26" s="517" t="s">
        <v>674</v>
      </c>
      <c r="D26" s="489">
        <v>107</v>
      </c>
      <c r="E26" s="489">
        <v>105</v>
      </c>
      <c r="F26" s="489">
        <v>107</v>
      </c>
      <c r="G26" s="489">
        <v>105</v>
      </c>
      <c r="H26" s="489">
        <v>105</v>
      </c>
      <c r="I26" s="489">
        <v>105</v>
      </c>
      <c r="J26" s="489">
        <v>107</v>
      </c>
      <c r="K26" s="489">
        <v>105</v>
      </c>
      <c r="L26" s="489">
        <v>105</v>
      </c>
      <c r="M26" s="489">
        <v>107</v>
      </c>
      <c r="N26" s="489">
        <v>105</v>
      </c>
      <c r="O26" s="489">
        <v>105</v>
      </c>
      <c r="P26" s="92"/>
      <c r="Q26" s="585"/>
      <c r="R26" s="92"/>
      <c r="S26" s="582" t="s">
        <v>583</v>
      </c>
    </row>
    <row r="27" spans="1:19" ht="44.25" customHeight="1">
      <c r="A27" s="220" t="s">
        <v>675</v>
      </c>
      <c r="B27" s="306" t="s">
        <v>125</v>
      </c>
      <c r="C27" s="517" t="s">
        <v>585</v>
      </c>
      <c r="D27" s="92"/>
      <c r="E27" s="92"/>
      <c r="F27" s="92"/>
      <c r="G27" s="489">
        <v>1</v>
      </c>
      <c r="H27" s="92"/>
      <c r="I27" s="92"/>
      <c r="J27" s="92"/>
      <c r="K27" s="92"/>
      <c r="L27" s="92"/>
      <c r="M27" s="92"/>
      <c r="N27" s="92"/>
      <c r="O27" s="92"/>
      <c r="P27" s="579"/>
      <c r="Q27" s="92"/>
      <c r="R27" s="92"/>
      <c r="S27" s="582" t="s">
        <v>583</v>
      </c>
    </row>
    <row r="28" spans="1:19" ht="34.5" customHeight="1">
      <c r="A28" s="231" t="s">
        <v>676</v>
      </c>
      <c r="B28" s="306" t="s">
        <v>586</v>
      </c>
      <c r="C28" s="580" t="s">
        <v>587</v>
      </c>
      <c r="D28" s="489">
        <v>15</v>
      </c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23"/>
      <c r="R28" s="223"/>
      <c r="S28" s="223"/>
    </row>
    <row r="29" spans="1:19" ht="48.75" customHeight="1">
      <c r="A29" s="220" t="s">
        <v>677</v>
      </c>
      <c r="B29" s="306" t="s">
        <v>586</v>
      </c>
      <c r="C29" s="580" t="s">
        <v>588</v>
      </c>
      <c r="D29" s="239"/>
      <c r="E29" s="239"/>
      <c r="F29" s="239"/>
      <c r="G29" s="489">
        <v>5</v>
      </c>
      <c r="H29" s="239"/>
      <c r="I29" s="239"/>
      <c r="J29" s="239"/>
      <c r="K29" s="239"/>
      <c r="L29" s="239"/>
      <c r="M29" s="239"/>
      <c r="N29" s="239"/>
      <c r="O29" s="239"/>
      <c r="P29" s="579"/>
      <c r="Q29" s="223"/>
      <c r="R29" s="223"/>
      <c r="S29" s="306" t="s">
        <v>589</v>
      </c>
    </row>
    <row r="30" spans="1:19" ht="53.25" customHeight="1">
      <c r="A30" s="220" t="s">
        <v>678</v>
      </c>
      <c r="B30" s="306" t="s">
        <v>590</v>
      </c>
      <c r="C30" s="580" t="s">
        <v>591</v>
      </c>
      <c r="D30" s="239"/>
      <c r="E30" s="239"/>
      <c r="F30" s="239"/>
      <c r="G30" s="489">
        <v>1</v>
      </c>
      <c r="H30" s="239"/>
      <c r="I30" s="239"/>
      <c r="J30" s="239"/>
      <c r="K30" s="239"/>
      <c r="L30" s="239"/>
      <c r="M30" s="239"/>
      <c r="N30" s="239"/>
      <c r="O30" s="239"/>
      <c r="P30" s="579"/>
      <c r="Q30" s="586"/>
      <c r="R30" s="223"/>
      <c r="S30" s="223" t="s">
        <v>592</v>
      </c>
    </row>
    <row r="31" spans="1:19" ht="58.5" customHeight="1">
      <c r="A31" s="218" t="s">
        <v>685</v>
      </c>
      <c r="B31" s="218" t="s">
        <v>593</v>
      </c>
      <c r="C31" s="587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9">
        <f>SUM(P32:P56)</f>
        <v>54622550.222222224</v>
      </c>
      <c r="Q31" s="218"/>
      <c r="R31" s="218"/>
      <c r="S31" s="218"/>
    </row>
    <row r="32" spans="1:19" ht="48.75" customHeight="1">
      <c r="A32" s="231" t="s">
        <v>686</v>
      </c>
      <c r="B32" s="306" t="s">
        <v>679</v>
      </c>
      <c r="C32" s="580"/>
      <c r="D32" s="580"/>
      <c r="E32" s="580"/>
      <c r="F32" s="580"/>
      <c r="G32" s="580"/>
      <c r="H32" s="580"/>
      <c r="I32" s="580"/>
      <c r="J32" s="580"/>
      <c r="K32" s="580"/>
      <c r="L32" s="580"/>
      <c r="M32" s="580"/>
      <c r="N32" s="580"/>
      <c r="O32" s="580"/>
      <c r="P32" s="580"/>
      <c r="Q32" s="223"/>
      <c r="R32" s="223"/>
      <c r="S32" s="223"/>
    </row>
    <row r="33" spans="1:66" ht="52.5" customHeight="1">
      <c r="A33" s="517" t="s">
        <v>687</v>
      </c>
      <c r="B33" s="517" t="s">
        <v>600</v>
      </c>
      <c r="C33" s="517" t="s">
        <v>599</v>
      </c>
      <c r="D33" s="489">
        <v>2</v>
      </c>
      <c r="E33" s="489">
        <v>3</v>
      </c>
      <c r="F33" s="489">
        <v>10</v>
      </c>
      <c r="G33" s="489">
        <v>9</v>
      </c>
      <c r="H33" s="489">
        <v>8</v>
      </c>
      <c r="I33" s="489">
        <v>13</v>
      </c>
      <c r="J33" s="489">
        <v>15</v>
      </c>
      <c r="K33" s="489">
        <v>10</v>
      </c>
      <c r="L33" s="489">
        <v>5</v>
      </c>
      <c r="M33" s="489">
        <v>8</v>
      </c>
      <c r="N33" s="489">
        <v>5</v>
      </c>
      <c r="O33" s="489">
        <v>2</v>
      </c>
      <c r="P33" s="579"/>
      <c r="Q33" s="223"/>
      <c r="R33" s="223"/>
      <c r="S33" s="223"/>
    </row>
    <row r="34" spans="1:66" ht="46.5" customHeight="1">
      <c r="A34" s="231" t="s">
        <v>688</v>
      </c>
      <c r="B34" s="306"/>
      <c r="C34" s="580" t="s">
        <v>594</v>
      </c>
      <c r="D34" s="489">
        <v>42</v>
      </c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579"/>
      <c r="Q34" s="581"/>
      <c r="R34" s="92"/>
      <c r="S34" s="92"/>
    </row>
    <row r="35" spans="1:66" ht="67.5" customHeight="1">
      <c r="A35" s="220" t="s">
        <v>689</v>
      </c>
      <c r="B35" s="306" t="s">
        <v>680</v>
      </c>
      <c r="C35" s="580" t="s">
        <v>681</v>
      </c>
      <c r="D35" s="489">
        <v>68</v>
      </c>
      <c r="E35" s="489">
        <v>68</v>
      </c>
      <c r="F35" s="489">
        <v>68</v>
      </c>
      <c r="G35" s="489">
        <v>68</v>
      </c>
      <c r="H35" s="489">
        <v>66</v>
      </c>
      <c r="I35" s="489">
        <v>66</v>
      </c>
      <c r="J35" s="489">
        <v>66</v>
      </c>
      <c r="K35" s="489">
        <v>66</v>
      </c>
      <c r="L35" s="489">
        <v>66</v>
      </c>
      <c r="M35" s="489">
        <v>66</v>
      </c>
      <c r="N35" s="489">
        <v>66</v>
      </c>
      <c r="O35" s="489">
        <v>66</v>
      </c>
      <c r="P35" s="579"/>
      <c r="Q35" s="581"/>
      <c r="R35" s="92"/>
      <c r="S35" s="582" t="s">
        <v>596</v>
      </c>
    </row>
    <row r="36" spans="1:66" ht="63" customHeight="1">
      <c r="A36" s="517" t="s">
        <v>690</v>
      </c>
      <c r="B36" s="517" t="s">
        <v>601</v>
      </c>
      <c r="C36" s="517" t="s">
        <v>602</v>
      </c>
      <c r="D36" s="489"/>
      <c r="E36" s="489">
        <v>5</v>
      </c>
      <c r="F36" s="489">
        <v>15</v>
      </c>
      <c r="G36" s="489">
        <v>3</v>
      </c>
      <c r="H36" s="489">
        <v>10</v>
      </c>
      <c r="I36" s="489">
        <v>16</v>
      </c>
      <c r="J36" s="489">
        <v>10</v>
      </c>
      <c r="K36" s="489">
        <v>3</v>
      </c>
      <c r="L36" s="489">
        <v>4</v>
      </c>
      <c r="M36" s="489">
        <v>2</v>
      </c>
      <c r="N36" s="489">
        <v>2</v>
      </c>
      <c r="O36" s="489"/>
      <c r="P36" s="579"/>
      <c r="Q36" s="35"/>
      <c r="R36" s="35"/>
      <c r="S36" s="35"/>
    </row>
    <row r="37" spans="1:66" ht="70.5" customHeight="1">
      <c r="A37" s="517" t="s">
        <v>691</v>
      </c>
      <c r="B37" s="517" t="s">
        <v>603</v>
      </c>
      <c r="C37" s="517" t="s">
        <v>604</v>
      </c>
      <c r="D37" s="489">
        <v>10</v>
      </c>
      <c r="E37" s="489">
        <v>10</v>
      </c>
      <c r="F37" s="489">
        <v>10</v>
      </c>
      <c r="G37" s="489">
        <v>10</v>
      </c>
      <c r="H37" s="489">
        <v>10</v>
      </c>
      <c r="I37" s="489">
        <v>10</v>
      </c>
      <c r="J37" s="489">
        <v>10</v>
      </c>
      <c r="K37" s="489">
        <v>10</v>
      </c>
      <c r="L37" s="489">
        <v>10</v>
      </c>
      <c r="M37" s="489">
        <v>10</v>
      </c>
      <c r="N37" s="489">
        <v>10</v>
      </c>
      <c r="O37" s="489">
        <v>10</v>
      </c>
      <c r="P37" s="579"/>
      <c r="Q37" s="35"/>
      <c r="R37" s="35"/>
      <c r="S37" s="35"/>
    </row>
    <row r="38" spans="1:66" ht="36" customHeight="1">
      <c r="A38" s="220" t="s">
        <v>692</v>
      </c>
      <c r="B38" s="306" t="s">
        <v>605</v>
      </c>
      <c r="C38" s="580" t="s">
        <v>606</v>
      </c>
      <c r="D38" s="588"/>
      <c r="E38" s="489">
        <v>3</v>
      </c>
      <c r="F38" s="239"/>
      <c r="G38" s="489">
        <v>3</v>
      </c>
      <c r="H38" s="589"/>
      <c r="I38" s="589"/>
      <c r="J38" s="489">
        <v>3</v>
      </c>
      <c r="K38" s="239"/>
      <c r="L38" s="239"/>
      <c r="M38" s="489">
        <v>3</v>
      </c>
      <c r="N38" s="239"/>
      <c r="O38" s="239"/>
      <c r="P38" s="579"/>
      <c r="Q38" s="223"/>
      <c r="R38" s="223"/>
      <c r="S38" s="223"/>
    </row>
    <row r="39" spans="1:66" ht="56.25" customHeight="1">
      <c r="A39" s="220" t="s">
        <v>693</v>
      </c>
      <c r="B39" s="306" t="s">
        <v>607</v>
      </c>
      <c r="C39" s="580" t="s">
        <v>608</v>
      </c>
      <c r="D39" s="590"/>
      <c r="E39" s="489">
        <v>1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579"/>
      <c r="Q39" s="591"/>
      <c r="R39" s="545"/>
      <c r="S39" s="545"/>
    </row>
    <row r="40" spans="1:66" ht="62.25" customHeight="1">
      <c r="A40" s="230" t="s">
        <v>694</v>
      </c>
      <c r="B40" s="306" t="s">
        <v>684</v>
      </c>
      <c r="C40" s="580" t="s">
        <v>591</v>
      </c>
      <c r="D40" s="489">
        <v>1</v>
      </c>
      <c r="E40" s="589"/>
      <c r="F40" s="589"/>
      <c r="G40" s="589"/>
      <c r="H40" s="589"/>
      <c r="I40" s="589"/>
      <c r="J40" s="589"/>
      <c r="K40" s="589"/>
      <c r="L40" s="589"/>
      <c r="M40" s="589"/>
      <c r="N40" s="589"/>
      <c r="O40" s="589"/>
      <c r="P40" s="579"/>
      <c r="Q40" s="223"/>
      <c r="R40" s="223"/>
      <c r="S40" s="223"/>
    </row>
    <row r="41" spans="1:66" ht="87.75" customHeight="1">
      <c r="A41" s="35" t="s">
        <v>695</v>
      </c>
      <c r="B41" s="428" t="s">
        <v>512</v>
      </c>
      <c r="C41" s="428" t="s">
        <v>594</v>
      </c>
      <c r="D41" s="489">
        <v>3</v>
      </c>
      <c r="E41" s="489">
        <v>3</v>
      </c>
      <c r="F41" s="489">
        <v>4</v>
      </c>
      <c r="G41" s="489">
        <v>3</v>
      </c>
      <c r="H41" s="489">
        <v>3</v>
      </c>
      <c r="I41" s="489">
        <v>5</v>
      </c>
      <c r="J41" s="489">
        <v>3</v>
      </c>
      <c r="K41" s="489">
        <v>3</v>
      </c>
      <c r="L41" s="489">
        <v>5</v>
      </c>
      <c r="M41" s="489">
        <v>3</v>
      </c>
      <c r="N41" s="489">
        <v>3</v>
      </c>
      <c r="O41" s="489">
        <v>4</v>
      </c>
      <c r="P41" s="579"/>
      <c r="Q41" s="122"/>
      <c r="R41" s="122"/>
      <c r="S41" s="122"/>
    </row>
    <row r="42" spans="1:66" ht="69.75" customHeight="1">
      <c r="A42" s="517" t="s">
        <v>696</v>
      </c>
      <c r="B42" s="428" t="s">
        <v>597</v>
      </c>
      <c r="C42" s="428" t="s">
        <v>682</v>
      </c>
      <c r="D42" s="489">
        <v>3</v>
      </c>
      <c r="E42" s="489">
        <v>3</v>
      </c>
      <c r="F42" s="489">
        <v>3</v>
      </c>
      <c r="G42" s="489">
        <v>3</v>
      </c>
      <c r="H42" s="489">
        <v>3</v>
      </c>
      <c r="I42" s="489">
        <v>3</v>
      </c>
      <c r="J42" s="489">
        <v>3</v>
      </c>
      <c r="K42" s="489">
        <v>3</v>
      </c>
      <c r="L42" s="489">
        <v>3</v>
      </c>
      <c r="M42" s="489">
        <v>3</v>
      </c>
      <c r="N42" s="489">
        <v>3</v>
      </c>
      <c r="O42" s="489">
        <v>3</v>
      </c>
      <c r="P42" s="579"/>
      <c r="Q42" s="122"/>
      <c r="R42" s="122"/>
      <c r="S42" s="122"/>
    </row>
    <row r="43" spans="1:66" ht="84" customHeight="1">
      <c r="A43" s="517" t="s">
        <v>697</v>
      </c>
      <c r="B43" s="428" t="s">
        <v>598</v>
      </c>
      <c r="C43" s="428" t="s">
        <v>594</v>
      </c>
      <c r="D43" s="489">
        <v>42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579"/>
      <c r="Q43" s="122"/>
      <c r="R43" s="122"/>
      <c r="S43" s="122"/>
    </row>
    <row r="44" spans="1:66" ht="62.25" customHeight="1">
      <c r="A44" s="517" t="s">
        <v>698</v>
      </c>
      <c r="B44" s="96" t="s">
        <v>683</v>
      </c>
      <c r="C44" s="428" t="s">
        <v>554</v>
      </c>
      <c r="D44" s="489">
        <v>1</v>
      </c>
      <c r="E44" s="489">
        <v>1</v>
      </c>
      <c r="F44" s="489">
        <v>1</v>
      </c>
      <c r="G44" s="489">
        <v>1</v>
      </c>
      <c r="H44" s="489">
        <v>1</v>
      </c>
      <c r="I44" s="489">
        <v>1</v>
      </c>
      <c r="J44" s="489">
        <v>1</v>
      </c>
      <c r="K44" s="489">
        <v>1</v>
      </c>
      <c r="L44" s="489">
        <v>1</v>
      </c>
      <c r="M44" s="489">
        <v>1</v>
      </c>
      <c r="N44" s="489">
        <v>1</v>
      </c>
      <c r="O44" s="489">
        <v>1</v>
      </c>
      <c r="P44" s="579"/>
      <c r="Q44" s="122"/>
      <c r="R44" s="122"/>
      <c r="S44" s="122"/>
    </row>
    <row r="45" spans="1:66" ht="57.75" customHeight="1">
      <c r="A45" s="517" t="s">
        <v>699</v>
      </c>
      <c r="B45" s="428" t="s">
        <v>706</v>
      </c>
      <c r="C45" s="428" t="s">
        <v>708</v>
      </c>
      <c r="D45" s="489">
        <v>1</v>
      </c>
      <c r="E45" s="489">
        <v>1</v>
      </c>
      <c r="F45" s="489">
        <v>1</v>
      </c>
      <c r="G45" s="489">
        <v>1</v>
      </c>
      <c r="H45" s="489">
        <v>1</v>
      </c>
      <c r="I45" s="489">
        <v>1</v>
      </c>
      <c r="J45" s="489">
        <v>1</v>
      </c>
      <c r="K45" s="489">
        <v>1</v>
      </c>
      <c r="L45" s="489">
        <v>1</v>
      </c>
      <c r="M45" s="489">
        <v>1</v>
      </c>
      <c r="N45" s="489">
        <v>1</v>
      </c>
      <c r="O45" s="489">
        <v>1</v>
      </c>
      <c r="P45" s="579"/>
      <c r="Q45" s="122"/>
      <c r="R45" s="122"/>
      <c r="S45" s="122"/>
    </row>
    <row r="46" spans="1:66" s="206" customFormat="1" ht="69.75" customHeight="1">
      <c r="A46" s="517" t="s">
        <v>700</v>
      </c>
      <c r="B46" s="306" t="s">
        <v>707</v>
      </c>
      <c r="C46" s="428" t="s">
        <v>609</v>
      </c>
      <c r="D46" s="489">
        <v>1</v>
      </c>
      <c r="E46" s="489">
        <v>1</v>
      </c>
      <c r="F46" s="489">
        <v>1</v>
      </c>
      <c r="G46" s="489">
        <v>1</v>
      </c>
      <c r="H46" s="489">
        <v>1</v>
      </c>
      <c r="I46" s="489">
        <v>1</v>
      </c>
      <c r="J46" s="489">
        <v>1</v>
      </c>
      <c r="K46" s="489">
        <v>1</v>
      </c>
      <c r="L46" s="489">
        <v>1</v>
      </c>
      <c r="M46" s="489">
        <v>1</v>
      </c>
      <c r="N46" s="489">
        <v>1</v>
      </c>
      <c r="O46" s="489">
        <v>1</v>
      </c>
      <c r="P46" s="592"/>
      <c r="Q46" s="428"/>
      <c r="R46" s="428"/>
      <c r="S46" s="428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5"/>
      <c r="BN46" s="205"/>
    </row>
    <row r="47" spans="1:66" s="206" customFormat="1" ht="51.75" customHeight="1">
      <c r="A47" s="517" t="s">
        <v>701</v>
      </c>
      <c r="B47" s="428" t="s">
        <v>709</v>
      </c>
      <c r="C47" s="428" t="s">
        <v>595</v>
      </c>
      <c r="D47" s="489">
        <v>1</v>
      </c>
      <c r="E47" s="489">
        <v>1</v>
      </c>
      <c r="F47" s="489">
        <v>1</v>
      </c>
      <c r="G47" s="489">
        <v>1</v>
      </c>
      <c r="H47" s="489">
        <v>1</v>
      </c>
      <c r="I47" s="489">
        <v>1</v>
      </c>
      <c r="J47" s="489">
        <v>1</v>
      </c>
      <c r="K47" s="489">
        <v>1</v>
      </c>
      <c r="L47" s="489">
        <v>1</v>
      </c>
      <c r="M47" s="489">
        <v>1</v>
      </c>
      <c r="N47" s="489">
        <v>1</v>
      </c>
      <c r="O47" s="489">
        <v>1</v>
      </c>
      <c r="P47" s="592">
        <v>11000000</v>
      </c>
      <c r="Q47" s="428"/>
      <c r="R47" s="428"/>
      <c r="S47" s="428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5"/>
      <c r="BD47" s="205"/>
      <c r="BE47" s="205"/>
      <c r="BF47" s="205"/>
      <c r="BG47" s="205"/>
      <c r="BH47" s="205"/>
      <c r="BI47" s="205"/>
      <c r="BJ47" s="205"/>
      <c r="BK47" s="205"/>
      <c r="BL47" s="205"/>
      <c r="BM47" s="205"/>
      <c r="BN47" s="205"/>
    </row>
    <row r="48" spans="1:66" s="206" customFormat="1" ht="51.75" customHeight="1">
      <c r="A48" s="517" t="s">
        <v>702</v>
      </c>
      <c r="B48" s="428" t="s">
        <v>710</v>
      </c>
      <c r="C48" s="428" t="s">
        <v>595</v>
      </c>
      <c r="D48" s="489">
        <v>1</v>
      </c>
      <c r="E48" s="489">
        <v>1</v>
      </c>
      <c r="F48" s="489">
        <v>1</v>
      </c>
      <c r="G48" s="489">
        <v>1</v>
      </c>
      <c r="H48" s="489">
        <v>1</v>
      </c>
      <c r="I48" s="489">
        <v>1</v>
      </c>
      <c r="J48" s="489">
        <v>1</v>
      </c>
      <c r="K48" s="489">
        <v>1</v>
      </c>
      <c r="L48" s="489">
        <v>1</v>
      </c>
      <c r="M48" s="489">
        <v>1</v>
      </c>
      <c r="N48" s="489">
        <v>1</v>
      </c>
      <c r="O48" s="489">
        <v>1</v>
      </c>
      <c r="P48" s="592">
        <v>14400000</v>
      </c>
      <c r="Q48" s="428"/>
      <c r="R48" s="428"/>
      <c r="S48" s="428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</row>
    <row r="49" spans="1:66" s="206" customFormat="1" ht="55.5" customHeight="1">
      <c r="A49" s="517" t="s">
        <v>703</v>
      </c>
      <c r="B49" s="428" t="s">
        <v>711</v>
      </c>
      <c r="C49" s="428" t="s">
        <v>609</v>
      </c>
      <c r="D49" s="489">
        <v>1</v>
      </c>
      <c r="E49" s="489">
        <v>1</v>
      </c>
      <c r="F49" s="489">
        <v>1</v>
      </c>
      <c r="G49" s="489">
        <v>1</v>
      </c>
      <c r="H49" s="489">
        <v>1</v>
      </c>
      <c r="I49" s="489">
        <v>1</v>
      </c>
      <c r="J49" s="489">
        <v>1</v>
      </c>
      <c r="K49" s="489">
        <v>1</v>
      </c>
      <c r="L49" s="489">
        <v>1</v>
      </c>
      <c r="M49" s="489">
        <v>1</v>
      </c>
      <c r="N49" s="489">
        <v>1</v>
      </c>
      <c r="O49" s="489">
        <v>1</v>
      </c>
      <c r="P49" s="592">
        <v>450000</v>
      </c>
      <c r="Q49" s="428"/>
      <c r="R49" s="428"/>
      <c r="S49" s="428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</row>
    <row r="50" spans="1:66" s="206" customFormat="1" ht="65.25" customHeight="1">
      <c r="A50" s="517" t="s">
        <v>704</v>
      </c>
      <c r="B50" s="428" t="s">
        <v>712</v>
      </c>
      <c r="C50" s="428" t="s">
        <v>609</v>
      </c>
      <c r="D50" s="489">
        <v>1</v>
      </c>
      <c r="E50" s="489">
        <v>1</v>
      </c>
      <c r="F50" s="489">
        <v>1</v>
      </c>
      <c r="G50" s="489">
        <v>1</v>
      </c>
      <c r="H50" s="489">
        <v>1</v>
      </c>
      <c r="I50" s="489">
        <v>1</v>
      </c>
      <c r="J50" s="489">
        <v>1</v>
      </c>
      <c r="K50" s="489">
        <v>1</v>
      </c>
      <c r="L50" s="489">
        <v>1</v>
      </c>
      <c r="M50" s="489">
        <v>1</v>
      </c>
      <c r="N50" s="489">
        <v>1</v>
      </c>
      <c r="O50" s="489">
        <v>1</v>
      </c>
      <c r="P50" s="592">
        <v>190000</v>
      </c>
      <c r="Q50" s="428"/>
      <c r="R50" s="428"/>
      <c r="S50" s="428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</row>
    <row r="51" spans="1:66" s="206" customFormat="1" ht="84.75" customHeight="1">
      <c r="A51" s="517" t="s">
        <v>714</v>
      </c>
      <c r="B51" s="428" t="s">
        <v>713</v>
      </c>
      <c r="C51" s="428" t="s">
        <v>610</v>
      </c>
      <c r="D51" s="489">
        <v>1</v>
      </c>
      <c r="E51" s="489">
        <v>1</v>
      </c>
      <c r="F51" s="489">
        <v>1</v>
      </c>
      <c r="G51" s="489">
        <v>1</v>
      </c>
      <c r="H51" s="489">
        <v>1</v>
      </c>
      <c r="I51" s="489">
        <v>1</v>
      </c>
      <c r="J51" s="489">
        <v>1</v>
      </c>
      <c r="K51" s="489">
        <v>1</v>
      </c>
      <c r="L51" s="489">
        <v>1</v>
      </c>
      <c r="M51" s="489">
        <v>1</v>
      </c>
      <c r="N51" s="489">
        <v>1</v>
      </c>
      <c r="O51" s="489">
        <v>1</v>
      </c>
      <c r="P51" s="592">
        <v>18000000</v>
      </c>
      <c r="Q51" s="428"/>
      <c r="R51" s="428"/>
      <c r="S51" s="428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</row>
    <row r="52" spans="1:66" s="206" customFormat="1" ht="68.25" customHeight="1">
      <c r="A52" s="517" t="s">
        <v>715</v>
      </c>
      <c r="B52" s="428" t="s">
        <v>611</v>
      </c>
      <c r="C52" s="428" t="s">
        <v>612</v>
      </c>
      <c r="D52" s="489">
        <v>1</v>
      </c>
      <c r="E52" s="489">
        <v>1</v>
      </c>
      <c r="F52" s="489">
        <v>1</v>
      </c>
      <c r="G52" s="489">
        <v>1</v>
      </c>
      <c r="H52" s="489">
        <v>1</v>
      </c>
      <c r="I52" s="489">
        <v>1</v>
      </c>
      <c r="J52" s="489">
        <v>1</v>
      </c>
      <c r="K52" s="489">
        <v>1</v>
      </c>
      <c r="L52" s="489">
        <v>1</v>
      </c>
      <c r="M52" s="489">
        <v>1</v>
      </c>
      <c r="N52" s="489">
        <v>1</v>
      </c>
      <c r="O52" s="489">
        <v>1</v>
      </c>
      <c r="P52" s="592">
        <v>4500000</v>
      </c>
      <c r="Q52" s="428"/>
      <c r="R52" s="428"/>
      <c r="S52" s="428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</row>
    <row r="53" spans="1:66" s="206" customFormat="1" ht="57" customHeight="1">
      <c r="A53" s="517" t="s">
        <v>716</v>
      </c>
      <c r="B53" s="428" t="s">
        <v>613</v>
      </c>
      <c r="C53" s="428" t="s">
        <v>614</v>
      </c>
      <c r="D53" s="489">
        <v>1</v>
      </c>
      <c r="E53" s="489">
        <v>1</v>
      </c>
      <c r="F53" s="489">
        <v>1</v>
      </c>
      <c r="G53" s="489">
        <v>1</v>
      </c>
      <c r="H53" s="489">
        <v>1</v>
      </c>
      <c r="I53" s="489">
        <v>1</v>
      </c>
      <c r="J53" s="489">
        <v>1</v>
      </c>
      <c r="K53" s="489">
        <v>1</v>
      </c>
      <c r="L53" s="489">
        <v>1</v>
      </c>
      <c r="M53" s="489">
        <v>1</v>
      </c>
      <c r="N53" s="489">
        <v>1</v>
      </c>
      <c r="O53" s="489">
        <v>1</v>
      </c>
      <c r="P53" s="592">
        <v>1282000</v>
      </c>
      <c r="Q53" s="428"/>
      <c r="R53" s="428"/>
      <c r="S53" s="428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</row>
    <row r="54" spans="1:66" ht="63.75" customHeight="1">
      <c r="A54" s="230" t="s">
        <v>717</v>
      </c>
      <c r="B54" s="116" t="s">
        <v>718</v>
      </c>
      <c r="C54" s="593" t="s">
        <v>719</v>
      </c>
      <c r="D54" s="488"/>
      <c r="E54" s="488"/>
      <c r="F54" s="489">
        <v>1</v>
      </c>
      <c r="G54" s="488"/>
      <c r="H54" s="488"/>
      <c r="I54" s="489">
        <v>1</v>
      </c>
      <c r="J54" s="488"/>
      <c r="K54" s="488"/>
      <c r="L54" s="489">
        <v>1</v>
      </c>
      <c r="M54" s="489">
        <v>1</v>
      </c>
      <c r="N54" s="488"/>
      <c r="O54" s="488"/>
      <c r="P54" s="223">
        <v>1800206.3333333333</v>
      </c>
      <c r="Q54" s="223"/>
      <c r="R54" s="223"/>
      <c r="S54" s="116" t="s">
        <v>501</v>
      </c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/>
      <c r="AW54" s="205"/>
      <c r="AX54" s="205"/>
      <c r="AY54" s="205"/>
      <c r="AZ54" s="205"/>
      <c r="BA54" s="205"/>
      <c r="BB54" s="205"/>
      <c r="BC54" s="205"/>
      <c r="BD54" s="205"/>
      <c r="BE54" s="205"/>
      <c r="BF54" s="205"/>
      <c r="BG54" s="205"/>
      <c r="BH54" s="205"/>
      <c r="BI54" s="205"/>
      <c r="BJ54" s="205"/>
      <c r="BK54" s="205"/>
      <c r="BL54" s="205"/>
      <c r="BM54" s="205"/>
      <c r="BN54" s="205"/>
    </row>
    <row r="55" spans="1:66" ht="55.5" customHeight="1">
      <c r="A55" s="230" t="s">
        <v>720</v>
      </c>
      <c r="B55" s="116" t="s">
        <v>615</v>
      </c>
      <c r="C55" s="593" t="s">
        <v>719</v>
      </c>
      <c r="D55" s="488"/>
      <c r="E55" s="488"/>
      <c r="F55" s="489">
        <v>1</v>
      </c>
      <c r="G55" s="488"/>
      <c r="H55" s="488"/>
      <c r="I55" s="489">
        <v>1</v>
      </c>
      <c r="J55" s="488"/>
      <c r="K55" s="488"/>
      <c r="L55" s="489">
        <v>1</v>
      </c>
      <c r="M55" s="489">
        <v>1</v>
      </c>
      <c r="N55" s="488"/>
      <c r="O55" s="488"/>
      <c r="P55" s="223">
        <v>1200137.5555555548</v>
      </c>
      <c r="Q55" s="223"/>
      <c r="R55" s="223"/>
      <c r="S55" s="116" t="s">
        <v>616</v>
      </c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5"/>
      <c r="AP55" s="205"/>
      <c r="AQ55" s="205"/>
      <c r="AR55" s="205"/>
      <c r="AS55" s="205"/>
      <c r="AT55" s="205"/>
      <c r="AU55" s="205"/>
      <c r="AV55" s="205"/>
      <c r="AW55" s="205"/>
      <c r="AX55" s="205"/>
      <c r="AY55" s="205"/>
      <c r="AZ55" s="205"/>
      <c r="BA55" s="205"/>
      <c r="BB55" s="205"/>
      <c r="BC55" s="205"/>
      <c r="BD55" s="205"/>
      <c r="BE55" s="205"/>
      <c r="BF55" s="205"/>
      <c r="BG55" s="205"/>
      <c r="BH55" s="205"/>
      <c r="BI55" s="205"/>
      <c r="BJ55" s="205"/>
      <c r="BK55" s="205"/>
      <c r="BL55" s="205"/>
      <c r="BM55" s="205"/>
      <c r="BN55" s="205"/>
    </row>
    <row r="56" spans="1:66" ht="66.75" customHeight="1">
      <c r="A56" s="230" t="s">
        <v>721</v>
      </c>
      <c r="B56" s="116" t="s">
        <v>722</v>
      </c>
      <c r="C56" s="593" t="s">
        <v>515</v>
      </c>
      <c r="D56" s="489">
        <v>1</v>
      </c>
      <c r="E56" s="489">
        <v>1</v>
      </c>
      <c r="F56" s="489">
        <v>1</v>
      </c>
      <c r="G56" s="489">
        <v>1</v>
      </c>
      <c r="H56" s="489">
        <v>1</v>
      </c>
      <c r="I56" s="489">
        <v>1</v>
      </c>
      <c r="J56" s="489">
        <v>1</v>
      </c>
      <c r="K56" s="489">
        <v>1</v>
      </c>
      <c r="L56" s="489">
        <v>1</v>
      </c>
      <c r="M56" s="489">
        <v>1</v>
      </c>
      <c r="N56" s="489">
        <v>1</v>
      </c>
      <c r="O56" s="489">
        <v>1</v>
      </c>
      <c r="P56" s="223">
        <v>1800206.3333333333</v>
      </c>
      <c r="Q56" s="223"/>
      <c r="R56" s="223"/>
      <c r="S56" s="116" t="s">
        <v>501</v>
      </c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5"/>
      <c r="AH56" s="205"/>
      <c r="AI56" s="205"/>
      <c r="AJ56" s="205"/>
      <c r="AK56" s="205"/>
      <c r="AL56" s="205"/>
      <c r="AM56" s="205"/>
      <c r="AN56" s="205"/>
      <c r="AO56" s="205"/>
      <c r="AP56" s="205"/>
      <c r="AQ56" s="205"/>
      <c r="AR56" s="205"/>
      <c r="AS56" s="205"/>
      <c r="AT56" s="205"/>
      <c r="AU56" s="205"/>
      <c r="AV56" s="205"/>
      <c r="AW56" s="205"/>
      <c r="AX56" s="205"/>
      <c r="AY56" s="205"/>
      <c r="AZ56" s="205"/>
      <c r="BA56" s="205"/>
      <c r="BB56" s="205"/>
      <c r="BC56" s="205"/>
      <c r="BD56" s="205"/>
      <c r="BE56" s="205"/>
      <c r="BF56" s="205"/>
      <c r="BG56" s="205"/>
      <c r="BH56" s="205"/>
      <c r="BI56" s="205"/>
      <c r="BJ56" s="205"/>
      <c r="BK56" s="205"/>
      <c r="BL56" s="205"/>
      <c r="BM56" s="205"/>
      <c r="BN56" s="205"/>
    </row>
    <row r="57" spans="1:66" ht="59.25" customHeight="1">
      <c r="A57" s="218" t="s">
        <v>705</v>
      </c>
      <c r="B57" s="218" t="s">
        <v>617</v>
      </c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9">
        <f>SUM(P58:P75)</f>
        <v>600068.77777777612</v>
      </c>
      <c r="Q57" s="218"/>
      <c r="R57" s="218"/>
      <c r="S57" s="218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  <c r="BH57" s="205"/>
      <c r="BI57" s="205"/>
      <c r="BJ57" s="205"/>
      <c r="BK57" s="205"/>
      <c r="BL57" s="205"/>
      <c r="BM57" s="205"/>
      <c r="BN57" s="205"/>
    </row>
    <row r="58" spans="1:66" ht="67.5" customHeight="1">
      <c r="A58" s="230" t="s">
        <v>724</v>
      </c>
      <c r="B58" s="306" t="s">
        <v>618</v>
      </c>
      <c r="C58" s="306" t="s">
        <v>619</v>
      </c>
      <c r="D58" s="588"/>
      <c r="E58" s="489">
        <v>1</v>
      </c>
      <c r="F58" s="239"/>
      <c r="G58" s="239"/>
      <c r="H58" s="239"/>
      <c r="I58" s="239"/>
      <c r="J58" s="239"/>
      <c r="K58" s="589"/>
      <c r="L58" s="239"/>
      <c r="M58" s="239"/>
      <c r="N58" s="239"/>
      <c r="O58" s="239"/>
      <c r="P58" s="579"/>
      <c r="Q58" s="223"/>
      <c r="R58" s="223"/>
      <c r="S58" s="223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205"/>
      <c r="BC58" s="205"/>
      <c r="BD58" s="205"/>
      <c r="BE58" s="205"/>
      <c r="BF58" s="205"/>
      <c r="BG58" s="205"/>
      <c r="BH58" s="205"/>
      <c r="BI58" s="205"/>
      <c r="BJ58" s="205"/>
      <c r="BK58" s="205"/>
      <c r="BL58" s="205"/>
      <c r="BM58" s="205"/>
      <c r="BN58" s="205"/>
    </row>
    <row r="59" spans="1:66" ht="87.75" customHeight="1">
      <c r="A59" s="594" t="s">
        <v>725</v>
      </c>
      <c r="B59" s="306" t="s">
        <v>620</v>
      </c>
      <c r="C59" s="306" t="s">
        <v>621</v>
      </c>
      <c r="D59" s="588"/>
      <c r="E59" s="589"/>
      <c r="F59" s="239"/>
      <c r="G59" s="239"/>
      <c r="H59" s="489">
        <v>2</v>
      </c>
      <c r="I59" s="239"/>
      <c r="J59" s="589"/>
      <c r="K59" s="239"/>
      <c r="L59" s="239"/>
      <c r="M59" s="239"/>
      <c r="N59" s="239"/>
      <c r="O59" s="239"/>
      <c r="P59" s="223"/>
      <c r="Q59" s="223"/>
      <c r="R59" s="223"/>
      <c r="S59" s="223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5"/>
      <c r="BB59" s="205"/>
      <c r="BC59" s="205"/>
      <c r="BD59" s="205"/>
      <c r="BE59" s="205"/>
      <c r="BF59" s="205"/>
      <c r="BG59" s="205"/>
      <c r="BH59" s="205"/>
      <c r="BI59" s="205"/>
      <c r="BJ59" s="205"/>
      <c r="BK59" s="205"/>
      <c r="BL59" s="205"/>
      <c r="BM59" s="205"/>
      <c r="BN59" s="205"/>
    </row>
    <row r="60" spans="1:66" ht="45" customHeight="1">
      <c r="A60" s="594" t="s">
        <v>726</v>
      </c>
      <c r="B60" s="306" t="s">
        <v>622</v>
      </c>
      <c r="C60" s="306" t="s">
        <v>623</v>
      </c>
      <c r="D60" s="588"/>
      <c r="E60" s="589"/>
      <c r="F60" s="489">
        <v>2</v>
      </c>
      <c r="G60" s="239"/>
      <c r="H60" s="239"/>
      <c r="I60" s="239"/>
      <c r="J60" s="239"/>
      <c r="K60" s="239"/>
      <c r="L60" s="239"/>
      <c r="M60" s="239"/>
      <c r="N60" s="239"/>
      <c r="O60" s="239"/>
      <c r="P60" s="223"/>
      <c r="Q60" s="223"/>
      <c r="R60" s="223"/>
      <c r="S60" s="223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205"/>
      <c r="BC60" s="205"/>
      <c r="BD60" s="205"/>
      <c r="BE60" s="205"/>
      <c r="BF60" s="205"/>
      <c r="BG60" s="205"/>
      <c r="BH60" s="205"/>
      <c r="BI60" s="205"/>
      <c r="BJ60" s="205"/>
      <c r="BK60" s="205"/>
      <c r="BL60" s="205"/>
      <c r="BM60" s="205"/>
      <c r="BN60" s="205"/>
    </row>
    <row r="61" spans="1:66" ht="59.25" customHeight="1">
      <c r="A61" s="594" t="s">
        <v>727</v>
      </c>
      <c r="B61" s="306" t="s">
        <v>624</v>
      </c>
      <c r="C61" s="306" t="s">
        <v>625</v>
      </c>
      <c r="D61" s="590"/>
      <c r="E61" s="92"/>
      <c r="F61" s="92"/>
      <c r="G61" s="489">
        <v>1</v>
      </c>
      <c r="H61" s="92"/>
      <c r="I61" s="92"/>
      <c r="J61" s="92"/>
      <c r="K61" s="92"/>
      <c r="L61" s="92"/>
      <c r="M61" s="92"/>
      <c r="N61" s="92"/>
      <c r="O61" s="92"/>
      <c r="P61" s="579"/>
      <c r="Q61" s="581"/>
      <c r="R61" s="92"/>
      <c r="S61" s="92"/>
      <c r="T61" s="205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  <c r="AR61" s="205"/>
      <c r="AS61" s="205"/>
      <c r="AT61" s="205"/>
      <c r="AU61" s="205"/>
      <c r="AV61" s="205"/>
      <c r="AW61" s="205"/>
      <c r="AX61" s="205"/>
      <c r="AY61" s="205"/>
      <c r="AZ61" s="205"/>
      <c r="BA61" s="205"/>
      <c r="BB61" s="205"/>
      <c r="BC61" s="205"/>
      <c r="BD61" s="205"/>
      <c r="BE61" s="205"/>
      <c r="BF61" s="205"/>
      <c r="BG61" s="205"/>
      <c r="BH61" s="205"/>
      <c r="BI61" s="205"/>
      <c r="BJ61" s="205"/>
      <c r="BK61" s="205"/>
      <c r="BL61" s="205"/>
      <c r="BM61" s="205"/>
      <c r="BN61" s="205"/>
    </row>
    <row r="62" spans="1:66" ht="42.75" customHeight="1">
      <c r="A62" s="594" t="s">
        <v>728</v>
      </c>
      <c r="B62" s="306" t="s">
        <v>626</v>
      </c>
      <c r="C62" s="306" t="s">
        <v>627</v>
      </c>
      <c r="D62" s="590"/>
      <c r="E62" s="489">
        <v>20</v>
      </c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579"/>
      <c r="Q62" s="581"/>
      <c r="R62" s="92"/>
      <c r="S62" s="92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  <c r="BH62" s="205"/>
      <c r="BI62" s="205"/>
      <c r="BJ62" s="205"/>
      <c r="BK62" s="205"/>
      <c r="BL62" s="205"/>
      <c r="BM62" s="205"/>
      <c r="BN62" s="205"/>
    </row>
    <row r="63" spans="1:66" ht="40.5" customHeight="1">
      <c r="A63" s="594" t="s">
        <v>729</v>
      </c>
      <c r="B63" s="306" t="s">
        <v>409</v>
      </c>
      <c r="C63" s="306" t="s">
        <v>628</v>
      </c>
      <c r="D63" s="590"/>
      <c r="E63" s="92"/>
      <c r="F63" s="92"/>
      <c r="G63" s="92"/>
      <c r="H63" s="489">
        <v>10</v>
      </c>
      <c r="I63" s="92"/>
      <c r="J63" s="92"/>
      <c r="K63" s="92"/>
      <c r="L63" s="92"/>
      <c r="M63" s="92"/>
      <c r="N63" s="92"/>
      <c r="O63" s="92"/>
      <c r="P63" s="223"/>
      <c r="Q63" s="581"/>
      <c r="R63" s="92"/>
      <c r="S63" s="92"/>
      <c r="T63" s="205"/>
    </row>
    <row r="64" spans="1:66" ht="60.75" customHeight="1">
      <c r="A64" s="594" t="s">
        <v>730</v>
      </c>
      <c r="B64" s="306" t="s">
        <v>723</v>
      </c>
      <c r="C64" s="306" t="s">
        <v>629</v>
      </c>
      <c r="D64" s="489">
        <v>1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579"/>
      <c r="Q64" s="591"/>
      <c r="R64" s="92"/>
      <c r="S64" s="92"/>
      <c r="T64" s="205"/>
    </row>
    <row r="65" spans="1:20" ht="56.25" customHeight="1">
      <c r="A65" s="594" t="s">
        <v>731</v>
      </c>
      <c r="B65" s="306" t="s">
        <v>630</v>
      </c>
      <c r="C65" s="595" t="s">
        <v>1849</v>
      </c>
      <c r="D65" s="489">
        <v>10</v>
      </c>
      <c r="E65" s="239"/>
      <c r="F65" s="239"/>
      <c r="G65" s="239"/>
      <c r="H65" s="589"/>
      <c r="I65" s="239"/>
      <c r="J65" s="239"/>
      <c r="K65" s="239"/>
      <c r="L65" s="239"/>
      <c r="M65" s="489">
        <v>10</v>
      </c>
      <c r="N65" s="239"/>
      <c r="O65" s="239"/>
      <c r="P65" s="579"/>
      <c r="Q65" s="223"/>
      <c r="R65" s="223"/>
      <c r="S65" s="116"/>
      <c r="T65" s="205"/>
    </row>
    <row r="66" spans="1:20" ht="45" customHeight="1">
      <c r="A66" s="594" t="s">
        <v>732</v>
      </c>
      <c r="B66" s="306" t="s">
        <v>631</v>
      </c>
      <c r="C66" s="306" t="s">
        <v>632</v>
      </c>
      <c r="D66" s="239"/>
      <c r="E66" s="239"/>
      <c r="F66" s="489">
        <v>100</v>
      </c>
      <c r="G66" s="239"/>
      <c r="H66" s="239"/>
      <c r="I66" s="489">
        <v>100</v>
      </c>
      <c r="J66" s="239"/>
      <c r="K66" s="489">
        <v>100</v>
      </c>
      <c r="L66" s="239"/>
      <c r="M66" s="489">
        <v>20</v>
      </c>
      <c r="N66" s="239"/>
      <c r="O66" s="239"/>
      <c r="P66" s="223"/>
      <c r="Q66" s="223"/>
      <c r="R66" s="223"/>
      <c r="S66" s="116"/>
      <c r="T66" s="205"/>
    </row>
    <row r="67" spans="1:20" ht="60" customHeight="1">
      <c r="A67" s="594" t="s">
        <v>733</v>
      </c>
      <c r="B67" s="306" t="s">
        <v>633</v>
      </c>
      <c r="C67" s="580" t="s">
        <v>634</v>
      </c>
      <c r="D67" s="489">
        <v>1</v>
      </c>
      <c r="E67" s="239"/>
      <c r="F67" s="239"/>
      <c r="G67" s="239"/>
      <c r="H67" s="589"/>
      <c r="I67" s="239"/>
      <c r="J67" s="239"/>
      <c r="K67" s="239"/>
      <c r="L67" s="239"/>
      <c r="M67" s="239"/>
      <c r="N67" s="239"/>
      <c r="O67" s="239"/>
      <c r="P67" s="579"/>
      <c r="Q67" s="223"/>
      <c r="R67" s="223"/>
      <c r="S67" s="116"/>
      <c r="T67" s="205"/>
    </row>
    <row r="68" spans="1:20" ht="43.5" customHeight="1">
      <c r="A68" s="594" t="s">
        <v>734</v>
      </c>
      <c r="B68" s="306" t="s">
        <v>635</v>
      </c>
      <c r="C68" s="580" t="s">
        <v>636</v>
      </c>
      <c r="D68" s="489"/>
      <c r="E68" s="239"/>
      <c r="F68" s="239"/>
      <c r="G68" s="489">
        <v>2</v>
      </c>
      <c r="H68" s="239"/>
      <c r="I68" s="239"/>
      <c r="J68" s="489">
        <v>2</v>
      </c>
      <c r="K68" s="239"/>
      <c r="L68" s="239"/>
      <c r="M68" s="489">
        <v>1</v>
      </c>
      <c r="N68" s="239"/>
      <c r="O68" s="239"/>
      <c r="P68" s="579"/>
      <c r="Q68" s="223"/>
      <c r="R68" s="223"/>
      <c r="S68" s="116"/>
      <c r="T68" s="205"/>
    </row>
    <row r="69" spans="1:20" ht="53.25" customHeight="1">
      <c r="A69" s="594" t="s">
        <v>735</v>
      </c>
      <c r="B69" s="306" t="s">
        <v>637</v>
      </c>
      <c r="C69" s="580" t="s">
        <v>638</v>
      </c>
      <c r="D69" s="489">
        <v>1</v>
      </c>
      <c r="E69" s="92"/>
      <c r="F69" s="92"/>
      <c r="G69" s="92"/>
      <c r="H69" s="92"/>
      <c r="I69" s="489">
        <v>1</v>
      </c>
      <c r="J69" s="92"/>
      <c r="K69" s="92"/>
      <c r="L69" s="92"/>
      <c r="M69" s="92"/>
      <c r="N69" s="92"/>
      <c r="O69" s="92"/>
      <c r="P69" s="579">
        <v>600068.77777777612</v>
      </c>
      <c r="Q69" s="92"/>
      <c r="R69" s="92"/>
      <c r="S69" s="92"/>
      <c r="T69" s="205"/>
    </row>
    <row r="70" spans="1:20" ht="35.25" customHeight="1">
      <c r="A70" s="594" t="s">
        <v>736</v>
      </c>
      <c r="B70" s="306" t="s">
        <v>639</v>
      </c>
      <c r="C70" s="580" t="s">
        <v>640</v>
      </c>
      <c r="D70" s="489">
        <v>1</v>
      </c>
      <c r="E70" s="92"/>
      <c r="F70" s="92"/>
      <c r="G70" s="92"/>
      <c r="H70" s="92"/>
      <c r="I70" s="489">
        <v>1</v>
      </c>
      <c r="J70" s="92"/>
      <c r="K70" s="92"/>
      <c r="L70" s="92"/>
      <c r="M70" s="92"/>
      <c r="N70" s="92"/>
      <c r="O70" s="92"/>
      <c r="P70" s="579"/>
      <c r="Q70" s="92"/>
      <c r="R70" s="92"/>
      <c r="S70" s="92"/>
      <c r="T70" s="205"/>
    </row>
    <row r="71" spans="1:20" ht="44.25" customHeight="1">
      <c r="A71" s="594" t="s">
        <v>737</v>
      </c>
      <c r="B71" s="306" t="s">
        <v>641</v>
      </c>
      <c r="C71" s="580" t="s">
        <v>642</v>
      </c>
      <c r="D71" s="489">
        <v>1</v>
      </c>
      <c r="E71" s="92"/>
      <c r="F71" s="92"/>
      <c r="G71" s="92"/>
      <c r="H71" s="92"/>
      <c r="I71" s="489">
        <v>1</v>
      </c>
      <c r="J71" s="92"/>
      <c r="K71" s="92"/>
      <c r="L71" s="92"/>
      <c r="M71" s="92"/>
      <c r="N71" s="92"/>
      <c r="O71" s="92"/>
      <c r="P71" s="579"/>
      <c r="Q71" s="92"/>
      <c r="R71" s="92"/>
      <c r="S71" s="92"/>
      <c r="T71" s="205"/>
    </row>
    <row r="72" spans="1:20" ht="45.75" customHeight="1">
      <c r="A72" s="594" t="s">
        <v>738</v>
      </c>
      <c r="B72" s="306" t="s">
        <v>643</v>
      </c>
      <c r="C72" s="580" t="s">
        <v>644</v>
      </c>
      <c r="D72" s="92"/>
      <c r="E72" s="92"/>
      <c r="F72" s="92"/>
      <c r="G72" s="489">
        <v>50</v>
      </c>
      <c r="H72" s="92"/>
      <c r="I72" s="92"/>
      <c r="J72" s="92"/>
      <c r="K72" s="92"/>
      <c r="L72" s="92"/>
      <c r="M72" s="92"/>
      <c r="N72" s="92"/>
      <c r="O72" s="92"/>
      <c r="P72" s="223"/>
      <c r="Q72" s="579"/>
      <c r="R72" s="92"/>
      <c r="S72" s="92"/>
      <c r="T72" s="205"/>
    </row>
    <row r="73" spans="1:20" ht="57" customHeight="1">
      <c r="A73" s="594" t="s">
        <v>739</v>
      </c>
      <c r="B73" s="306" t="s">
        <v>645</v>
      </c>
      <c r="C73" s="580" t="s">
        <v>646</v>
      </c>
      <c r="D73" s="92"/>
      <c r="E73" s="92"/>
      <c r="F73" s="92"/>
      <c r="G73" s="92"/>
      <c r="H73" s="92"/>
      <c r="I73" s="489">
        <v>1</v>
      </c>
      <c r="J73" s="92"/>
      <c r="K73" s="92"/>
      <c r="L73" s="92"/>
      <c r="M73" s="92"/>
      <c r="N73" s="92"/>
      <c r="O73" s="92"/>
      <c r="P73" s="579"/>
      <c r="Q73" s="92"/>
      <c r="R73" s="92"/>
      <c r="S73" s="92"/>
      <c r="T73" s="205"/>
    </row>
    <row r="74" spans="1:20" ht="36.75" customHeight="1">
      <c r="A74" s="594" t="s">
        <v>740</v>
      </c>
      <c r="B74" s="306" t="s">
        <v>647</v>
      </c>
      <c r="C74" s="580" t="s">
        <v>648</v>
      </c>
      <c r="D74" s="92"/>
      <c r="E74" s="92"/>
      <c r="F74" s="92"/>
      <c r="G74" s="489">
        <v>2</v>
      </c>
      <c r="H74" s="92"/>
      <c r="I74" s="92"/>
      <c r="J74" s="92"/>
      <c r="K74" s="92"/>
      <c r="L74" s="92"/>
      <c r="M74" s="92"/>
      <c r="N74" s="92"/>
      <c r="O74" s="92"/>
      <c r="P74" s="223"/>
      <c r="Q74" s="92"/>
      <c r="R74" s="92"/>
      <c r="S74" s="92"/>
      <c r="T74" s="205"/>
    </row>
    <row r="75" spans="1:20" ht="41.25" customHeight="1">
      <c r="A75" s="594" t="s">
        <v>741</v>
      </c>
      <c r="B75" s="306" t="s">
        <v>649</v>
      </c>
      <c r="C75" s="580" t="s">
        <v>650</v>
      </c>
      <c r="D75" s="489">
        <v>1</v>
      </c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596"/>
      <c r="Q75" s="92"/>
      <c r="R75" s="92"/>
      <c r="S75" s="92"/>
      <c r="T75" s="205"/>
    </row>
    <row r="76" spans="1:20" ht="15.75">
      <c r="A76" s="886" t="s">
        <v>651</v>
      </c>
      <c r="B76" s="886"/>
      <c r="C76" s="886"/>
      <c r="D76" s="886"/>
      <c r="E76" s="886"/>
      <c r="F76" s="886"/>
      <c r="G76" s="886"/>
      <c r="H76" s="886"/>
      <c r="I76" s="886"/>
      <c r="J76" s="886"/>
      <c r="K76" s="886"/>
      <c r="L76" s="886"/>
      <c r="M76" s="886"/>
      <c r="N76" s="886"/>
      <c r="O76" s="886"/>
      <c r="P76" s="405">
        <f>P13+P31+P57</f>
        <v>55222619</v>
      </c>
      <c r="Q76" s="597"/>
      <c r="R76" s="598"/>
      <c r="S76" s="405">
        <v>19108344</v>
      </c>
      <c r="T76" s="205"/>
    </row>
    <row r="77" spans="1:20" ht="15.75">
      <c r="A77" s="195"/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599"/>
      <c r="Q77" s="350"/>
      <c r="R77" s="195"/>
      <c r="S77" s="195"/>
      <c r="T77" s="205"/>
    </row>
    <row r="78" spans="1:20" ht="15.75">
      <c r="A78" s="882" t="s">
        <v>517</v>
      </c>
      <c r="B78" s="882"/>
      <c r="C78" s="882"/>
      <c r="D78" s="882"/>
      <c r="E78" s="882"/>
      <c r="F78" s="882"/>
      <c r="G78" s="882"/>
      <c r="H78" s="882"/>
      <c r="I78" s="882"/>
      <c r="J78" s="882"/>
      <c r="K78" s="882"/>
      <c r="L78" s="882"/>
      <c r="M78" s="882"/>
      <c r="N78" s="882"/>
      <c r="O78" s="882"/>
      <c r="P78" s="600">
        <v>4885575</v>
      </c>
      <c r="Q78" s="349"/>
      <c r="R78" s="195"/>
      <c r="S78" s="195"/>
      <c r="T78" s="205"/>
    </row>
    <row r="79" spans="1:20" ht="15.75">
      <c r="A79" s="883" t="s">
        <v>518</v>
      </c>
      <c r="B79" s="884"/>
      <c r="C79" s="884"/>
      <c r="D79" s="884"/>
      <c r="E79" s="884"/>
      <c r="F79" s="884"/>
      <c r="G79" s="884"/>
      <c r="H79" s="884"/>
      <c r="I79" s="884"/>
      <c r="J79" s="884"/>
      <c r="K79" s="884"/>
      <c r="L79" s="884"/>
      <c r="M79" s="884"/>
      <c r="N79" s="884"/>
      <c r="O79" s="885"/>
      <c r="P79" s="600">
        <v>55222619</v>
      </c>
      <c r="Q79" s="195"/>
      <c r="R79" s="195"/>
      <c r="S79" s="195"/>
      <c r="T79" s="205"/>
    </row>
    <row r="80" spans="1:20" ht="15" customHeight="1">
      <c r="A80" s="878" t="s">
        <v>519</v>
      </c>
      <c r="B80" s="878"/>
      <c r="C80" s="878"/>
      <c r="D80" s="878"/>
      <c r="E80" s="878"/>
      <c r="F80" s="878"/>
      <c r="G80" s="878"/>
      <c r="H80" s="878"/>
      <c r="I80" s="878"/>
      <c r="J80" s="878"/>
      <c r="K80" s="878"/>
      <c r="L80" s="878"/>
      <c r="M80" s="878"/>
      <c r="N80" s="878"/>
      <c r="O80" s="878"/>
      <c r="P80" s="195"/>
      <c r="Q80" s="195"/>
      <c r="R80" s="195"/>
      <c r="S80" s="195"/>
    </row>
    <row r="81" spans="1:19" ht="15.75">
      <c r="A81" s="879" t="s">
        <v>520</v>
      </c>
      <c r="B81" s="880"/>
      <c r="C81" s="880"/>
      <c r="D81" s="880"/>
      <c r="E81" s="880"/>
      <c r="F81" s="880"/>
      <c r="G81" s="880"/>
      <c r="H81" s="880"/>
      <c r="I81" s="880"/>
      <c r="J81" s="880"/>
      <c r="K81" s="880"/>
      <c r="L81" s="880"/>
      <c r="M81" s="880"/>
      <c r="N81" s="880"/>
      <c r="O81" s="881"/>
      <c r="P81" s="600">
        <v>47092200</v>
      </c>
      <c r="Q81" s="350"/>
      <c r="R81" s="195"/>
      <c r="S81" s="195"/>
    </row>
    <row r="82" spans="1:19" ht="15" customHeight="1">
      <c r="A82" s="879" t="s">
        <v>521</v>
      </c>
      <c r="B82" s="880"/>
      <c r="C82" s="880"/>
      <c r="D82" s="880"/>
      <c r="E82" s="880"/>
      <c r="F82" s="880"/>
      <c r="G82" s="880"/>
      <c r="H82" s="880"/>
      <c r="I82" s="880"/>
      <c r="J82" s="880"/>
      <c r="K82" s="880"/>
      <c r="L82" s="880"/>
      <c r="M82" s="880"/>
      <c r="N82" s="880"/>
      <c r="O82" s="881"/>
      <c r="P82" s="600">
        <v>516000</v>
      </c>
      <c r="Q82" s="195"/>
      <c r="R82" s="195"/>
      <c r="S82" s="195"/>
    </row>
    <row r="83" spans="1:19" ht="15" customHeight="1">
      <c r="A83" s="879" t="s">
        <v>1698</v>
      </c>
      <c r="B83" s="880"/>
      <c r="C83" s="880"/>
      <c r="D83" s="880"/>
      <c r="E83" s="880"/>
      <c r="F83" s="880"/>
      <c r="G83" s="880"/>
      <c r="H83" s="880"/>
      <c r="I83" s="880"/>
      <c r="J83" s="880"/>
      <c r="K83" s="880"/>
      <c r="L83" s="880"/>
      <c r="M83" s="880"/>
      <c r="N83" s="880"/>
      <c r="O83" s="881"/>
      <c r="P83" s="600">
        <v>19215254</v>
      </c>
      <c r="Q83" s="195"/>
      <c r="R83" s="195"/>
      <c r="S83" s="195"/>
    </row>
    <row r="84" spans="1:19" ht="15" customHeight="1">
      <c r="A84" s="879" t="s">
        <v>522</v>
      </c>
      <c r="B84" s="880"/>
      <c r="C84" s="880"/>
      <c r="D84" s="880"/>
      <c r="E84" s="880"/>
      <c r="F84" s="880"/>
      <c r="G84" s="880"/>
      <c r="H84" s="880"/>
      <c r="I84" s="880"/>
      <c r="J84" s="880"/>
      <c r="K84" s="880"/>
      <c r="L84" s="880"/>
      <c r="M84" s="880"/>
      <c r="N84" s="880"/>
      <c r="O84" s="881"/>
      <c r="P84" s="600">
        <v>20394500</v>
      </c>
      <c r="Q84" s="195"/>
      <c r="R84" s="195"/>
      <c r="S84" s="195"/>
    </row>
    <row r="85" spans="1:19" ht="15" customHeight="1">
      <c r="A85" s="879" t="s">
        <v>523</v>
      </c>
      <c r="B85" s="880"/>
      <c r="C85" s="880"/>
      <c r="D85" s="880"/>
      <c r="E85" s="880"/>
      <c r="F85" s="880"/>
      <c r="G85" s="880"/>
      <c r="H85" s="880"/>
      <c r="I85" s="880"/>
      <c r="J85" s="880"/>
      <c r="K85" s="880"/>
      <c r="L85" s="880"/>
      <c r="M85" s="880"/>
      <c r="N85" s="880"/>
      <c r="O85" s="881"/>
      <c r="P85" s="600">
        <v>3338838</v>
      </c>
      <c r="Q85" s="195"/>
      <c r="R85" s="195"/>
      <c r="S85" s="195"/>
    </row>
    <row r="86" spans="1:19" ht="15" customHeight="1">
      <c r="A86" s="879" t="s">
        <v>524</v>
      </c>
      <c r="B86" s="880"/>
      <c r="C86" s="880"/>
      <c r="D86" s="880"/>
      <c r="E86" s="880"/>
      <c r="F86" s="880"/>
      <c r="G86" s="880"/>
      <c r="H86" s="880"/>
      <c r="I86" s="880"/>
      <c r="J86" s="880"/>
      <c r="K86" s="880"/>
      <c r="L86" s="880"/>
      <c r="M86" s="880"/>
      <c r="N86" s="880"/>
      <c r="O86" s="881"/>
      <c r="P86" s="600">
        <v>3343546</v>
      </c>
      <c r="Q86" s="195"/>
      <c r="R86" s="195"/>
      <c r="S86" s="195"/>
    </row>
    <row r="87" spans="1:19" ht="15" customHeight="1">
      <c r="A87" s="879" t="s">
        <v>525</v>
      </c>
      <c r="B87" s="880"/>
      <c r="C87" s="880"/>
      <c r="D87" s="880"/>
      <c r="E87" s="880"/>
      <c r="F87" s="880"/>
      <c r="G87" s="880"/>
      <c r="H87" s="880"/>
      <c r="I87" s="880"/>
      <c r="J87" s="880"/>
      <c r="K87" s="880"/>
      <c r="L87" s="880"/>
      <c r="M87" s="880"/>
      <c r="N87" s="880"/>
      <c r="O87" s="881"/>
      <c r="P87" s="600">
        <v>499574</v>
      </c>
      <c r="Q87" s="195"/>
      <c r="R87" s="195"/>
      <c r="S87" s="195"/>
    </row>
    <row r="88" spans="1:19" ht="16.5" thickBot="1">
      <c r="A88" s="877" t="s">
        <v>526</v>
      </c>
      <c r="B88" s="877"/>
      <c r="C88" s="877"/>
      <c r="D88" s="877"/>
      <c r="E88" s="877"/>
      <c r="F88" s="877"/>
      <c r="G88" s="877"/>
      <c r="H88" s="877"/>
      <c r="I88" s="877"/>
      <c r="J88" s="877"/>
      <c r="K88" s="877"/>
      <c r="L88" s="877"/>
      <c r="M88" s="877"/>
      <c r="N88" s="877"/>
      <c r="O88" s="877"/>
      <c r="P88" s="601">
        <f>P81+P82+P83+P84+P85+P86+P87</f>
        <v>94399912</v>
      </c>
      <c r="Q88" s="195"/>
      <c r="R88" s="195"/>
      <c r="S88" s="195"/>
    </row>
    <row r="89" spans="1:19" ht="16.5" thickBot="1">
      <c r="A89" s="887" t="s">
        <v>1708</v>
      </c>
      <c r="B89" s="888"/>
      <c r="C89" s="888"/>
      <c r="D89" s="888"/>
      <c r="E89" s="888"/>
      <c r="F89" s="888"/>
      <c r="G89" s="888"/>
      <c r="H89" s="888"/>
      <c r="I89" s="888"/>
      <c r="J89" s="888"/>
      <c r="K89" s="888"/>
      <c r="L89" s="888"/>
      <c r="M89" s="888"/>
      <c r="N89" s="888"/>
      <c r="O89" s="889"/>
      <c r="P89" s="602">
        <v>29461973</v>
      </c>
      <c r="Q89" s="350"/>
      <c r="R89" s="195"/>
      <c r="S89" s="195"/>
    </row>
    <row r="90" spans="1:19" ht="15.75">
      <c r="A90" s="887" t="s">
        <v>1862</v>
      </c>
      <c r="B90" s="888"/>
      <c r="C90" s="888"/>
      <c r="D90" s="888"/>
      <c r="E90" s="888"/>
      <c r="F90" s="888"/>
      <c r="G90" s="888"/>
      <c r="H90" s="888"/>
      <c r="I90" s="888"/>
      <c r="J90" s="888"/>
      <c r="K90" s="888"/>
      <c r="L90" s="888"/>
      <c r="M90" s="888"/>
      <c r="N90" s="888"/>
      <c r="O90" s="889"/>
      <c r="P90" s="603">
        <v>30246221</v>
      </c>
      <c r="Q90" s="195"/>
      <c r="R90" s="195"/>
      <c r="S90" s="195"/>
    </row>
    <row r="91" spans="1:19" ht="15.75">
      <c r="A91" s="887" t="s">
        <v>1711</v>
      </c>
      <c r="B91" s="888"/>
      <c r="C91" s="888"/>
      <c r="D91" s="888"/>
      <c r="E91" s="888"/>
      <c r="F91" s="888"/>
      <c r="G91" s="888"/>
      <c r="H91" s="888"/>
      <c r="I91" s="888"/>
      <c r="J91" s="888"/>
      <c r="K91" s="888"/>
      <c r="L91" s="888"/>
      <c r="M91" s="888"/>
      <c r="N91" s="888"/>
      <c r="O91" s="889"/>
      <c r="P91" s="603">
        <v>400000</v>
      </c>
      <c r="Q91" s="195"/>
      <c r="R91" s="195"/>
      <c r="S91" s="195"/>
    </row>
    <row r="92" spans="1:19" ht="15.75">
      <c r="A92" s="890" t="s">
        <v>1716</v>
      </c>
      <c r="B92" s="891"/>
      <c r="C92" s="891"/>
      <c r="D92" s="891"/>
      <c r="E92" s="891"/>
      <c r="F92" s="891"/>
      <c r="G92" s="891"/>
      <c r="H92" s="891"/>
      <c r="I92" s="891"/>
      <c r="J92" s="891"/>
      <c r="K92" s="891"/>
      <c r="L92" s="891"/>
      <c r="M92" s="891"/>
      <c r="N92" s="891"/>
      <c r="O92" s="892"/>
      <c r="P92" s="601">
        <f>P89+P90+P91</f>
        <v>60108194</v>
      </c>
      <c r="Q92" s="350"/>
      <c r="R92" s="195"/>
      <c r="S92" s="195"/>
    </row>
    <row r="93" spans="1:19" ht="15.75">
      <c r="A93" s="890" t="s">
        <v>1843</v>
      </c>
      <c r="B93" s="891"/>
      <c r="C93" s="891"/>
      <c r="D93" s="891"/>
      <c r="E93" s="891"/>
      <c r="F93" s="891"/>
      <c r="G93" s="891"/>
      <c r="H93" s="891"/>
      <c r="I93" s="891"/>
      <c r="J93" s="891"/>
      <c r="K93" s="891"/>
      <c r="L93" s="891"/>
      <c r="M93" s="891"/>
      <c r="N93" s="891"/>
      <c r="O93" s="892"/>
      <c r="P93" s="601">
        <f>P88+P92</f>
        <v>154508106</v>
      </c>
      <c r="Q93" s="195"/>
      <c r="R93" s="195"/>
      <c r="S93" s="195"/>
    </row>
  </sheetData>
  <mergeCells count="34">
    <mergeCell ref="A89:O89"/>
    <mergeCell ref="A90:O90"/>
    <mergeCell ref="A91:O91"/>
    <mergeCell ref="A93:O93"/>
    <mergeCell ref="A92:O92"/>
    <mergeCell ref="A88:O88"/>
    <mergeCell ref="A80:O80"/>
    <mergeCell ref="M11:O11"/>
    <mergeCell ref="P11:R11"/>
    <mergeCell ref="A81:O81"/>
    <mergeCell ref="A82:O82"/>
    <mergeCell ref="A83:O83"/>
    <mergeCell ref="A84:O84"/>
    <mergeCell ref="A85:O85"/>
    <mergeCell ref="A86:O86"/>
    <mergeCell ref="A87:O87"/>
    <mergeCell ref="A78:O78"/>
    <mergeCell ref="A79:O79"/>
    <mergeCell ref="A76:O76"/>
    <mergeCell ref="A1:S1"/>
    <mergeCell ref="A2:S2"/>
    <mergeCell ref="A3:S3"/>
    <mergeCell ref="A4:C4"/>
    <mergeCell ref="A11:A12"/>
    <mergeCell ref="B11:B12"/>
    <mergeCell ref="C11:C12"/>
    <mergeCell ref="D11:F11"/>
    <mergeCell ref="G11:I11"/>
    <mergeCell ref="J11:L11"/>
    <mergeCell ref="J4:L4"/>
    <mergeCell ref="J8:L8"/>
    <mergeCell ref="A9:C9"/>
    <mergeCell ref="J9:L9"/>
    <mergeCell ref="S11:S1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3" workbookViewId="0">
      <selection activeCell="A14" sqref="A14"/>
    </sheetView>
  </sheetViews>
  <sheetFormatPr baseColWidth="10" defaultColWidth="11.42578125" defaultRowHeight="15"/>
  <cols>
    <col min="1" max="1" width="60.5703125" customWidth="1"/>
    <col min="2" max="2" width="41.5703125" customWidth="1"/>
    <col min="3" max="3" width="23.5703125" customWidth="1"/>
    <col min="4" max="15" width="4.7109375" customWidth="1"/>
    <col min="16" max="16" width="17.7109375" customWidth="1"/>
    <col min="17" max="17" width="18" customWidth="1"/>
    <col min="18" max="18" width="12.5703125" customWidth="1"/>
    <col min="19" max="19" width="23.5703125" customWidth="1"/>
  </cols>
  <sheetData>
    <row r="1" spans="1:19" ht="33">
      <c r="A1" s="837" t="s">
        <v>0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</row>
    <row r="2" spans="1:19" ht="20.25">
      <c r="A2" s="844" t="s">
        <v>26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</row>
    <row r="3" spans="1:19" ht="33" customHeight="1">
      <c r="A3" s="845" t="s">
        <v>30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845"/>
    </row>
    <row r="4" spans="1:19" ht="18.75">
      <c r="A4" s="846" t="s">
        <v>496</v>
      </c>
      <c r="B4" s="846"/>
      <c r="C4" s="846"/>
      <c r="D4" s="604"/>
      <c r="E4" s="604"/>
      <c r="F4" s="604"/>
      <c r="G4" s="604"/>
      <c r="H4" s="604"/>
      <c r="I4" s="846"/>
      <c r="J4" s="846"/>
      <c r="K4" s="846"/>
      <c r="L4" s="604"/>
      <c r="M4" s="604"/>
      <c r="N4" s="604"/>
      <c r="O4" s="604"/>
      <c r="P4" s="604"/>
      <c r="Q4" s="25"/>
      <c r="R4" s="25"/>
      <c r="S4" s="30"/>
    </row>
    <row r="5" spans="1:19" ht="21" customHeight="1">
      <c r="A5" s="605" t="s">
        <v>27</v>
      </c>
      <c r="B5" s="605"/>
      <c r="C5" s="605"/>
      <c r="D5" s="606"/>
      <c r="E5" s="606"/>
      <c r="F5" s="606"/>
      <c r="G5" s="606"/>
      <c r="H5" s="607"/>
      <c r="I5" s="605"/>
      <c r="J5" s="605"/>
      <c r="K5" s="605"/>
      <c r="L5" s="606"/>
      <c r="M5" s="606"/>
      <c r="N5" s="606"/>
      <c r="O5" s="606"/>
      <c r="P5" s="607"/>
      <c r="Q5" s="27"/>
      <c r="R5" s="29"/>
      <c r="S5" s="30"/>
    </row>
    <row r="6" spans="1:19" ht="20.25">
      <c r="A6" s="605" t="s">
        <v>1</v>
      </c>
      <c r="B6" s="608"/>
      <c r="C6" s="609"/>
      <c r="D6" s="606"/>
      <c r="E6" s="606"/>
      <c r="F6" s="606"/>
      <c r="G6" s="606"/>
      <c r="H6" s="606"/>
      <c r="I6" s="605"/>
      <c r="J6" s="608"/>
      <c r="K6" s="609"/>
      <c r="L6" s="606"/>
      <c r="M6" s="606"/>
      <c r="N6" s="606"/>
      <c r="O6" s="606"/>
      <c r="P6" s="606"/>
      <c r="Q6" s="188"/>
      <c r="R6" s="189"/>
      <c r="S6" s="30"/>
    </row>
    <row r="7" spans="1:19" s="5" customFormat="1" ht="18.75">
      <c r="A7" s="608" t="s">
        <v>497</v>
      </c>
      <c r="B7" s="608"/>
      <c r="C7" s="609"/>
      <c r="D7" s="606"/>
      <c r="E7" s="606"/>
      <c r="F7" s="606"/>
      <c r="G7" s="606"/>
      <c r="H7" s="610"/>
      <c r="I7" s="608"/>
      <c r="J7" s="608"/>
      <c r="K7" s="609"/>
      <c r="L7" s="606"/>
      <c r="M7" s="606"/>
      <c r="N7" s="606"/>
      <c r="O7" s="606"/>
      <c r="P7" s="610"/>
      <c r="Q7" s="190"/>
      <c r="R7" s="190"/>
      <c r="S7" s="34"/>
    </row>
    <row r="8" spans="1:19" s="5" customFormat="1" ht="18.75">
      <c r="A8" s="608" t="s">
        <v>498</v>
      </c>
      <c r="B8" s="608"/>
      <c r="C8" s="609"/>
      <c r="D8" s="604"/>
      <c r="E8" s="604"/>
      <c r="F8" s="604"/>
      <c r="G8" s="604"/>
      <c r="H8" s="604"/>
      <c r="I8" s="608"/>
      <c r="J8" s="608"/>
      <c r="K8" s="609"/>
      <c r="L8" s="604"/>
      <c r="M8" s="604"/>
      <c r="N8" s="604"/>
      <c r="O8" s="604"/>
      <c r="P8" s="604"/>
      <c r="Q8" s="190"/>
      <c r="R8" s="190"/>
      <c r="S8" s="34"/>
    </row>
    <row r="9" spans="1:19" s="5" customFormat="1" ht="18.75">
      <c r="A9" s="876" t="s">
        <v>185</v>
      </c>
      <c r="B9" s="876"/>
      <c r="C9" s="876"/>
      <c r="D9" s="604"/>
      <c r="E9" s="604"/>
      <c r="F9" s="604"/>
      <c r="G9" s="604"/>
      <c r="H9" s="604"/>
      <c r="I9" s="876"/>
      <c r="J9" s="876"/>
      <c r="K9" s="876"/>
      <c r="L9" s="604"/>
      <c r="M9" s="604"/>
      <c r="N9" s="604"/>
      <c r="O9" s="604"/>
      <c r="P9" s="604"/>
      <c r="Q9" s="190"/>
      <c r="R9" s="190"/>
      <c r="S9" s="34"/>
    </row>
    <row r="10" spans="1:19" s="5" customFormat="1" ht="18.75">
      <c r="A10" s="605" t="s">
        <v>184</v>
      </c>
      <c r="B10" s="605"/>
      <c r="C10" s="605"/>
      <c r="D10" s="606"/>
      <c r="E10" s="606"/>
      <c r="F10" s="606"/>
      <c r="G10" s="606"/>
      <c r="H10" s="607"/>
      <c r="I10" s="605"/>
      <c r="J10" s="605"/>
      <c r="K10" s="605"/>
      <c r="L10" s="606"/>
      <c r="M10" s="606"/>
      <c r="N10" s="606"/>
      <c r="O10" s="606"/>
      <c r="P10" s="607"/>
      <c r="Q10" s="190"/>
      <c r="R10" s="190"/>
      <c r="S10" s="34"/>
    </row>
    <row r="11" spans="1:19" ht="15" customHeight="1">
      <c r="A11" s="835" t="s">
        <v>454</v>
      </c>
      <c r="B11" s="835" t="s">
        <v>3</v>
      </c>
      <c r="C11" s="835" t="s">
        <v>4</v>
      </c>
      <c r="D11" s="847" t="s">
        <v>5</v>
      </c>
      <c r="E11" s="847"/>
      <c r="F11" s="847"/>
      <c r="G11" s="834" t="s">
        <v>6</v>
      </c>
      <c r="H11" s="834"/>
      <c r="I11" s="834"/>
      <c r="J11" s="834" t="s">
        <v>7</v>
      </c>
      <c r="K11" s="834"/>
      <c r="L11" s="834"/>
      <c r="M11" s="834" t="s">
        <v>8</v>
      </c>
      <c r="N11" s="834"/>
      <c r="O11" s="834"/>
      <c r="P11" s="834" t="s">
        <v>9</v>
      </c>
      <c r="Q11" s="834"/>
      <c r="R11" s="834"/>
      <c r="S11" s="835" t="s">
        <v>10</v>
      </c>
    </row>
    <row r="12" spans="1:19" ht="30" customHeight="1">
      <c r="A12" s="835"/>
      <c r="B12" s="835"/>
      <c r="C12" s="835"/>
      <c r="D12" s="196" t="s">
        <v>11</v>
      </c>
      <c r="E12" s="196" t="s">
        <v>12</v>
      </c>
      <c r="F12" s="196" t="s">
        <v>13</v>
      </c>
      <c r="G12" s="196" t="s">
        <v>14</v>
      </c>
      <c r="H12" s="196" t="s">
        <v>15</v>
      </c>
      <c r="I12" s="196" t="s">
        <v>16</v>
      </c>
      <c r="J12" s="196" t="s">
        <v>17</v>
      </c>
      <c r="K12" s="196" t="s">
        <v>18</v>
      </c>
      <c r="L12" s="196" t="s">
        <v>19</v>
      </c>
      <c r="M12" s="196" t="s">
        <v>20</v>
      </c>
      <c r="N12" s="196" t="s">
        <v>21</v>
      </c>
      <c r="O12" s="196" t="s">
        <v>22</v>
      </c>
      <c r="P12" s="196" t="s">
        <v>23</v>
      </c>
      <c r="Q12" s="196" t="s">
        <v>24</v>
      </c>
      <c r="R12" s="196" t="s">
        <v>25</v>
      </c>
      <c r="S12" s="835"/>
    </row>
    <row r="13" spans="1:19" ht="46.5" customHeight="1">
      <c r="A13" s="218" t="s">
        <v>531</v>
      </c>
      <c r="B13" s="218" t="s">
        <v>499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613">
        <f>P15</f>
        <v>25000</v>
      </c>
      <c r="Q13" s="218"/>
      <c r="R13" s="218"/>
      <c r="S13" s="218"/>
    </row>
    <row r="14" spans="1:19" ht="50.25" customHeight="1">
      <c r="A14" s="614" t="s">
        <v>532</v>
      </c>
      <c r="B14" s="231" t="s">
        <v>500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 t="s">
        <v>501</v>
      </c>
    </row>
    <row r="15" spans="1:19" ht="41.25" customHeight="1">
      <c r="A15" s="96" t="s">
        <v>528</v>
      </c>
      <c r="B15" s="116" t="s">
        <v>502</v>
      </c>
      <c r="C15" s="116" t="s">
        <v>535</v>
      </c>
      <c r="D15" s="615">
        <v>1</v>
      </c>
      <c r="E15" s="615">
        <v>1</v>
      </c>
      <c r="F15" s="615">
        <v>1</v>
      </c>
      <c r="G15" s="615">
        <v>1</v>
      </c>
      <c r="H15" s="615">
        <v>1</v>
      </c>
      <c r="I15" s="615">
        <v>1</v>
      </c>
      <c r="J15" s="615">
        <v>1</v>
      </c>
      <c r="K15" s="615">
        <v>1</v>
      </c>
      <c r="L15" s="615">
        <v>1</v>
      </c>
      <c r="M15" s="615">
        <v>1</v>
      </c>
      <c r="N15" s="615">
        <v>1</v>
      </c>
      <c r="O15" s="615">
        <v>1</v>
      </c>
      <c r="P15" s="229">
        <v>25000</v>
      </c>
      <c r="Q15" s="223"/>
      <c r="R15" s="223"/>
      <c r="S15" s="116" t="s">
        <v>501</v>
      </c>
    </row>
    <row r="16" spans="1:19" ht="43.5" customHeight="1">
      <c r="A16" s="96" t="s">
        <v>529</v>
      </c>
      <c r="B16" s="116" t="s">
        <v>503</v>
      </c>
      <c r="C16" s="116" t="s">
        <v>533</v>
      </c>
      <c r="D16" s="615">
        <v>1</v>
      </c>
      <c r="E16" s="615">
        <v>1</v>
      </c>
      <c r="F16" s="615">
        <v>1</v>
      </c>
      <c r="G16" s="615">
        <v>1</v>
      </c>
      <c r="H16" s="615">
        <v>1</v>
      </c>
      <c r="I16" s="615">
        <v>1</v>
      </c>
      <c r="J16" s="615">
        <v>1</v>
      </c>
      <c r="K16" s="615">
        <v>1</v>
      </c>
      <c r="L16" s="615">
        <v>1</v>
      </c>
      <c r="M16" s="615">
        <v>1</v>
      </c>
      <c r="N16" s="615">
        <v>1</v>
      </c>
      <c r="O16" s="615">
        <v>1</v>
      </c>
      <c r="P16" s="229"/>
      <c r="Q16" s="223"/>
      <c r="R16" s="223"/>
      <c r="S16" s="116" t="s">
        <v>501</v>
      </c>
    </row>
    <row r="17" spans="1:19" ht="36.75" customHeight="1">
      <c r="A17" s="96" t="s">
        <v>530</v>
      </c>
      <c r="B17" s="116" t="s">
        <v>1850</v>
      </c>
      <c r="C17" s="116" t="s">
        <v>534</v>
      </c>
      <c r="D17" s="615">
        <v>1</v>
      </c>
      <c r="E17" s="615">
        <v>1</v>
      </c>
      <c r="F17" s="615">
        <v>1</v>
      </c>
      <c r="G17" s="615">
        <v>1</v>
      </c>
      <c r="H17" s="615">
        <v>1</v>
      </c>
      <c r="I17" s="615">
        <v>1</v>
      </c>
      <c r="J17" s="615">
        <v>1</v>
      </c>
      <c r="K17" s="615">
        <v>1</v>
      </c>
      <c r="L17" s="615">
        <v>1</v>
      </c>
      <c r="M17" s="615">
        <v>1</v>
      </c>
      <c r="N17" s="615">
        <v>1</v>
      </c>
      <c r="O17" s="615">
        <v>1</v>
      </c>
      <c r="P17" s="229"/>
      <c r="Q17" s="223"/>
      <c r="R17" s="223"/>
      <c r="S17" s="116" t="s">
        <v>501</v>
      </c>
    </row>
    <row r="18" spans="1:19" ht="44.25" customHeight="1">
      <c r="A18" s="35" t="s">
        <v>538</v>
      </c>
      <c r="B18" s="35" t="s">
        <v>510</v>
      </c>
      <c r="C18" s="35" t="s">
        <v>511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 ht="59.25" customHeight="1">
      <c r="A19" s="96" t="s">
        <v>539</v>
      </c>
      <c r="B19" s="96" t="s">
        <v>512</v>
      </c>
      <c r="C19" s="96" t="s">
        <v>554</v>
      </c>
      <c r="D19" s="615">
        <v>1</v>
      </c>
      <c r="E19" s="615">
        <v>1</v>
      </c>
      <c r="F19" s="615">
        <v>1</v>
      </c>
      <c r="G19" s="615">
        <v>1</v>
      </c>
      <c r="H19" s="615">
        <v>1</v>
      </c>
      <c r="I19" s="615">
        <v>1</v>
      </c>
      <c r="J19" s="615">
        <v>1</v>
      </c>
      <c r="K19" s="615">
        <v>1</v>
      </c>
      <c r="L19" s="615">
        <v>1</v>
      </c>
      <c r="M19" s="615">
        <v>1</v>
      </c>
      <c r="N19" s="615">
        <v>1</v>
      </c>
      <c r="O19" s="615">
        <v>1</v>
      </c>
      <c r="P19" s="616"/>
      <c r="Q19" s="617"/>
      <c r="R19" s="617"/>
      <c r="S19" s="618"/>
    </row>
    <row r="20" spans="1:19" ht="48.75" customHeight="1">
      <c r="A20" s="96" t="s">
        <v>552</v>
      </c>
      <c r="B20" s="96" t="s">
        <v>551</v>
      </c>
      <c r="C20" s="96" t="s">
        <v>554</v>
      </c>
      <c r="D20" s="615">
        <v>1</v>
      </c>
      <c r="E20" s="615">
        <v>1</v>
      </c>
      <c r="F20" s="615">
        <v>1</v>
      </c>
      <c r="G20" s="615">
        <v>1</v>
      </c>
      <c r="H20" s="615">
        <v>1</v>
      </c>
      <c r="I20" s="615">
        <v>1</v>
      </c>
      <c r="J20" s="615">
        <v>1</v>
      </c>
      <c r="K20" s="615">
        <v>1</v>
      </c>
      <c r="L20" s="615">
        <v>1</v>
      </c>
      <c r="M20" s="615">
        <v>1</v>
      </c>
      <c r="N20" s="615">
        <v>1</v>
      </c>
      <c r="O20" s="615">
        <v>1</v>
      </c>
      <c r="P20" s="619"/>
      <c r="Q20" s="598"/>
      <c r="R20" s="598"/>
      <c r="S20" s="620"/>
    </row>
    <row r="21" spans="1:19" ht="51" customHeight="1">
      <c r="A21" s="96" t="s">
        <v>540</v>
      </c>
      <c r="B21" s="96" t="s">
        <v>513</v>
      </c>
      <c r="C21" s="96" t="s">
        <v>554</v>
      </c>
      <c r="D21" s="615">
        <v>1</v>
      </c>
      <c r="E21" s="615">
        <v>1</v>
      </c>
      <c r="F21" s="615">
        <v>1</v>
      </c>
      <c r="G21" s="615">
        <v>1</v>
      </c>
      <c r="H21" s="615">
        <v>1</v>
      </c>
      <c r="I21" s="615">
        <v>1</v>
      </c>
      <c r="J21" s="615">
        <v>1</v>
      </c>
      <c r="K21" s="615">
        <v>1</v>
      </c>
      <c r="L21" s="615">
        <v>1</v>
      </c>
      <c r="M21" s="615">
        <v>1</v>
      </c>
      <c r="N21" s="615">
        <v>1</v>
      </c>
      <c r="O21" s="615">
        <v>1</v>
      </c>
      <c r="P21" s="619"/>
      <c r="Q21" s="621"/>
      <c r="R21" s="621"/>
      <c r="S21" s="598"/>
    </row>
    <row r="22" spans="1:19" ht="51" customHeight="1">
      <c r="A22" s="96" t="s">
        <v>553</v>
      </c>
      <c r="B22" s="96" t="s">
        <v>513</v>
      </c>
      <c r="C22" s="96" t="s">
        <v>554</v>
      </c>
      <c r="D22" s="615">
        <v>1</v>
      </c>
      <c r="E22" s="615">
        <v>1</v>
      </c>
      <c r="F22" s="615">
        <v>1</v>
      </c>
      <c r="G22" s="615">
        <v>1</v>
      </c>
      <c r="H22" s="615">
        <v>1</v>
      </c>
      <c r="I22" s="615">
        <v>1</v>
      </c>
      <c r="J22" s="615">
        <v>1</v>
      </c>
      <c r="K22" s="615">
        <v>1</v>
      </c>
      <c r="L22" s="615">
        <v>1</v>
      </c>
      <c r="M22" s="615">
        <v>1</v>
      </c>
      <c r="N22" s="615">
        <v>1</v>
      </c>
      <c r="O22" s="615">
        <v>1</v>
      </c>
      <c r="P22" s="619"/>
      <c r="Q22" s="621"/>
      <c r="R22" s="621"/>
      <c r="S22" s="598"/>
    </row>
    <row r="23" spans="1:19" ht="45.75" customHeight="1">
      <c r="A23" s="231" t="s">
        <v>541</v>
      </c>
      <c r="B23" s="231" t="s">
        <v>514</v>
      </c>
      <c r="C23" s="622"/>
      <c r="D23" s="622"/>
      <c r="E23" s="622"/>
      <c r="F23" s="622"/>
      <c r="G23" s="622"/>
      <c r="H23" s="622"/>
      <c r="I23" s="622"/>
      <c r="J23" s="622"/>
      <c r="K23" s="622"/>
      <c r="L23" s="622"/>
      <c r="M23" s="622"/>
      <c r="N23" s="622"/>
      <c r="O23" s="622"/>
      <c r="P23" s="623">
        <f>SUM(P24:P25)</f>
        <v>100000</v>
      </c>
      <c r="Q23" s="622"/>
      <c r="R23" s="622"/>
      <c r="S23" s="622" t="s">
        <v>501</v>
      </c>
    </row>
    <row r="24" spans="1:19" ht="43.5" customHeight="1">
      <c r="A24" s="96" t="s">
        <v>542</v>
      </c>
      <c r="B24" s="96" t="s">
        <v>556</v>
      </c>
      <c r="C24" s="96" t="s">
        <v>555</v>
      </c>
      <c r="D24" s="615">
        <v>1</v>
      </c>
      <c r="E24" s="615">
        <v>1</v>
      </c>
      <c r="F24" s="615">
        <v>1</v>
      </c>
      <c r="G24" s="615">
        <v>1</v>
      </c>
      <c r="H24" s="615">
        <v>1</v>
      </c>
      <c r="I24" s="615">
        <v>1</v>
      </c>
      <c r="J24" s="615">
        <v>1</v>
      </c>
      <c r="K24" s="615">
        <v>1</v>
      </c>
      <c r="L24" s="615">
        <v>1</v>
      </c>
      <c r="M24" s="615">
        <v>1</v>
      </c>
      <c r="N24" s="615">
        <v>1</v>
      </c>
      <c r="O24" s="615">
        <v>1</v>
      </c>
      <c r="P24" s="96"/>
      <c r="Q24" s="96"/>
      <c r="R24" s="96"/>
      <c r="S24" s="96" t="s">
        <v>501</v>
      </c>
    </row>
    <row r="25" spans="1:19" ht="48" customHeight="1">
      <c r="A25" s="96" t="s">
        <v>543</v>
      </c>
      <c r="B25" s="96" t="s">
        <v>556</v>
      </c>
      <c r="C25" s="96" t="s">
        <v>555</v>
      </c>
      <c r="D25" s="615">
        <v>1</v>
      </c>
      <c r="E25" s="615">
        <v>1</v>
      </c>
      <c r="F25" s="615">
        <v>1</v>
      </c>
      <c r="G25" s="615">
        <v>1</v>
      </c>
      <c r="H25" s="615">
        <v>1</v>
      </c>
      <c r="I25" s="615">
        <v>1</v>
      </c>
      <c r="J25" s="615">
        <v>1</v>
      </c>
      <c r="K25" s="615">
        <v>1</v>
      </c>
      <c r="L25" s="615">
        <v>1</v>
      </c>
      <c r="M25" s="615">
        <v>1</v>
      </c>
      <c r="N25" s="615">
        <v>1</v>
      </c>
      <c r="O25" s="615">
        <v>1</v>
      </c>
      <c r="P25" s="229">
        <v>100000</v>
      </c>
      <c r="Q25" s="96"/>
      <c r="R25" s="96"/>
      <c r="S25" s="96" t="s">
        <v>501</v>
      </c>
    </row>
    <row r="26" spans="1:19" ht="53.25" customHeight="1">
      <c r="A26" s="218" t="s">
        <v>544</v>
      </c>
      <c r="B26" s="218" t="s">
        <v>527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613"/>
      <c r="Q26" s="218"/>
      <c r="R26" s="218"/>
      <c r="S26" s="218" t="s">
        <v>501</v>
      </c>
    </row>
    <row r="27" spans="1:19" ht="40.5" customHeight="1">
      <c r="A27" s="96" t="s">
        <v>557</v>
      </c>
      <c r="B27" s="116" t="s">
        <v>558</v>
      </c>
      <c r="C27" s="116" t="s">
        <v>559</v>
      </c>
      <c r="D27" s="615">
        <v>1</v>
      </c>
      <c r="E27" s="615">
        <v>1</v>
      </c>
      <c r="F27" s="615">
        <v>1</v>
      </c>
      <c r="G27" s="615">
        <v>1</v>
      </c>
      <c r="H27" s="615">
        <v>1</v>
      </c>
      <c r="I27" s="615">
        <v>1</v>
      </c>
      <c r="J27" s="615">
        <v>1</v>
      </c>
      <c r="K27" s="615">
        <v>1</v>
      </c>
      <c r="L27" s="615">
        <v>1</v>
      </c>
      <c r="M27" s="615">
        <v>1</v>
      </c>
      <c r="N27" s="615">
        <v>1</v>
      </c>
      <c r="O27" s="615">
        <v>1</v>
      </c>
      <c r="P27" s="229"/>
      <c r="Q27" s="223"/>
      <c r="R27" s="223"/>
      <c r="S27" s="116" t="s">
        <v>501</v>
      </c>
    </row>
    <row r="28" spans="1:19" ht="46.5" customHeight="1">
      <c r="A28" s="96" t="s">
        <v>545</v>
      </c>
      <c r="B28" s="116" t="s">
        <v>499</v>
      </c>
      <c r="C28" s="116" t="s">
        <v>560</v>
      </c>
      <c r="D28" s="615">
        <v>1</v>
      </c>
      <c r="E28" s="615">
        <v>1</v>
      </c>
      <c r="F28" s="615">
        <v>1</v>
      </c>
      <c r="G28" s="615">
        <v>1</v>
      </c>
      <c r="H28" s="615">
        <v>1</v>
      </c>
      <c r="I28" s="615">
        <v>1</v>
      </c>
      <c r="J28" s="615">
        <v>1</v>
      </c>
      <c r="K28" s="615">
        <v>1</v>
      </c>
      <c r="L28" s="615">
        <v>1</v>
      </c>
      <c r="M28" s="615">
        <v>1</v>
      </c>
      <c r="N28" s="615">
        <v>1</v>
      </c>
      <c r="O28" s="615">
        <v>1</v>
      </c>
      <c r="P28" s="229"/>
      <c r="Q28" s="223"/>
      <c r="R28" s="223"/>
      <c r="S28" s="116" t="s">
        <v>501</v>
      </c>
    </row>
    <row r="29" spans="1:19" ht="58.5" customHeight="1">
      <c r="A29" s="218" t="s">
        <v>546</v>
      </c>
      <c r="B29" s="218" t="s">
        <v>504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613">
        <f>P31+P32</f>
        <v>0</v>
      </c>
      <c r="Q29" s="218"/>
      <c r="R29" s="218"/>
      <c r="S29" s="218" t="s">
        <v>501</v>
      </c>
    </row>
    <row r="30" spans="1:19" ht="41.25" customHeight="1">
      <c r="A30" s="231" t="s">
        <v>547</v>
      </c>
      <c r="B30" s="220" t="s">
        <v>505</v>
      </c>
      <c r="C30" s="220" t="s">
        <v>506</v>
      </c>
      <c r="D30" s="231"/>
      <c r="E30" s="231"/>
      <c r="F30" s="231"/>
      <c r="G30" s="231"/>
      <c r="H30" s="231"/>
      <c r="I30" s="624">
        <v>1</v>
      </c>
      <c r="J30" s="231"/>
      <c r="K30" s="231"/>
      <c r="L30" s="231"/>
      <c r="M30" s="231"/>
      <c r="N30" s="231"/>
      <c r="O30" s="625">
        <v>1</v>
      </c>
      <c r="P30" s="626"/>
      <c r="Q30" s="231"/>
      <c r="R30" s="223"/>
      <c r="S30" s="306" t="s">
        <v>501</v>
      </c>
    </row>
    <row r="31" spans="1:19" ht="39" customHeight="1">
      <c r="A31" s="96" t="s">
        <v>548</v>
      </c>
      <c r="B31" s="116" t="s">
        <v>507</v>
      </c>
      <c r="C31" s="116" t="s">
        <v>537</v>
      </c>
      <c r="D31" s="615">
        <v>1</v>
      </c>
      <c r="E31" s="615">
        <v>1</v>
      </c>
      <c r="F31" s="615">
        <v>1</v>
      </c>
      <c r="G31" s="615">
        <v>1</v>
      </c>
      <c r="H31" s="615">
        <v>1</v>
      </c>
      <c r="I31" s="615">
        <v>1</v>
      </c>
      <c r="J31" s="615">
        <v>1</v>
      </c>
      <c r="K31" s="615">
        <v>1</v>
      </c>
      <c r="L31" s="615">
        <v>1</v>
      </c>
      <c r="M31" s="615">
        <v>1</v>
      </c>
      <c r="N31" s="615">
        <v>1</v>
      </c>
      <c r="O31" s="615">
        <v>1</v>
      </c>
      <c r="P31" s="229"/>
      <c r="Q31" s="223"/>
      <c r="R31" s="223"/>
      <c r="S31" s="116" t="s">
        <v>501</v>
      </c>
    </row>
    <row r="32" spans="1:19" ht="63" customHeight="1">
      <c r="A32" s="96" t="s">
        <v>549</v>
      </c>
      <c r="B32" s="116" t="s">
        <v>561</v>
      </c>
      <c r="C32" s="100" t="s">
        <v>537</v>
      </c>
      <c r="D32" s="615">
        <v>1</v>
      </c>
      <c r="E32" s="615">
        <v>1</v>
      </c>
      <c r="F32" s="615">
        <v>1</v>
      </c>
      <c r="G32" s="615">
        <v>1</v>
      </c>
      <c r="H32" s="615">
        <v>1</v>
      </c>
      <c r="I32" s="615">
        <v>1</v>
      </c>
      <c r="J32" s="615">
        <v>1</v>
      </c>
      <c r="K32" s="615">
        <v>1</v>
      </c>
      <c r="L32" s="615">
        <v>1</v>
      </c>
      <c r="M32" s="615">
        <v>1</v>
      </c>
      <c r="N32" s="615">
        <v>1</v>
      </c>
      <c r="O32" s="615">
        <v>1</v>
      </c>
      <c r="P32" s="229"/>
      <c r="Q32" s="223"/>
      <c r="R32" s="223"/>
      <c r="S32" s="116" t="s">
        <v>501</v>
      </c>
    </row>
    <row r="33" spans="1:19" ht="38.25" customHeight="1">
      <c r="A33" s="96" t="s">
        <v>550</v>
      </c>
      <c r="B33" s="116" t="s">
        <v>508</v>
      </c>
      <c r="C33" s="116" t="s">
        <v>509</v>
      </c>
      <c r="D33" s="615">
        <v>1</v>
      </c>
      <c r="E33" s="615">
        <v>1</v>
      </c>
      <c r="F33" s="615">
        <v>1</v>
      </c>
      <c r="G33" s="615">
        <v>1</v>
      </c>
      <c r="H33" s="615">
        <v>1</v>
      </c>
      <c r="I33" s="615">
        <v>1</v>
      </c>
      <c r="J33" s="615">
        <v>1</v>
      </c>
      <c r="K33" s="615">
        <v>1</v>
      </c>
      <c r="L33" s="615">
        <v>1</v>
      </c>
      <c r="M33" s="615">
        <v>1</v>
      </c>
      <c r="N33" s="615">
        <v>1</v>
      </c>
      <c r="O33" s="615">
        <v>1</v>
      </c>
      <c r="P33" s="627"/>
      <c r="Q33" s="628"/>
      <c r="R33" s="628"/>
      <c r="S33" s="620"/>
    </row>
    <row r="34" spans="1:19" ht="21.75" customHeight="1">
      <c r="A34" s="882" t="s">
        <v>516</v>
      </c>
      <c r="B34" s="882"/>
      <c r="C34" s="882"/>
      <c r="D34" s="882"/>
      <c r="E34" s="882"/>
      <c r="F34" s="882"/>
      <c r="G34" s="882"/>
      <c r="H34" s="882"/>
      <c r="I34" s="882"/>
      <c r="J34" s="882"/>
      <c r="K34" s="882"/>
      <c r="L34" s="882"/>
      <c r="M34" s="882"/>
      <c r="N34" s="882"/>
      <c r="O34" s="882"/>
      <c r="P34" s="600"/>
      <c r="Q34" s="629"/>
      <c r="R34" s="629"/>
      <c r="S34" s="630"/>
    </row>
    <row r="35" spans="1:19" ht="15.75">
      <c r="A35" s="883" t="s">
        <v>518</v>
      </c>
      <c r="B35" s="884"/>
      <c r="C35" s="884"/>
      <c r="D35" s="884"/>
      <c r="E35" s="884"/>
      <c r="F35" s="884"/>
      <c r="G35" s="884"/>
      <c r="H35" s="884"/>
      <c r="I35" s="884"/>
      <c r="J35" s="884"/>
      <c r="K35" s="884"/>
      <c r="L35" s="884"/>
      <c r="M35" s="884"/>
      <c r="N35" s="884"/>
      <c r="O35" s="885"/>
      <c r="P35" s="600"/>
      <c r="Q35" s="195"/>
      <c r="R35" s="195"/>
      <c r="S35" s="195"/>
    </row>
    <row r="36" spans="1:19" ht="15.75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</row>
    <row r="37" spans="1:19" ht="15.75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</row>
  </sheetData>
  <mergeCells count="18">
    <mergeCell ref="A9:C9"/>
    <mergeCell ref="I9:K9"/>
    <mergeCell ref="A35:O35"/>
    <mergeCell ref="A1:S1"/>
    <mergeCell ref="A2:S2"/>
    <mergeCell ref="A3:S3"/>
    <mergeCell ref="A4:C4"/>
    <mergeCell ref="A11:A12"/>
    <mergeCell ref="B11:B12"/>
    <mergeCell ref="C11:C12"/>
    <mergeCell ref="D11:F11"/>
    <mergeCell ref="G11:I11"/>
    <mergeCell ref="J11:L11"/>
    <mergeCell ref="M11:O11"/>
    <mergeCell ref="P11:R11"/>
    <mergeCell ref="S11:S12"/>
    <mergeCell ref="A34:O34"/>
    <mergeCell ref="I4:K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52" zoomScale="77" zoomScaleNormal="77" workbookViewId="0">
      <selection activeCell="A10" sqref="A10"/>
    </sheetView>
  </sheetViews>
  <sheetFormatPr baseColWidth="10" defaultColWidth="11.42578125" defaultRowHeight="15"/>
  <cols>
    <col min="1" max="1" width="60.5703125" customWidth="1"/>
    <col min="2" max="2" width="28.140625" customWidth="1"/>
    <col min="3" max="3" width="21.85546875" customWidth="1"/>
    <col min="4" max="15" width="4.7109375" customWidth="1"/>
    <col min="16" max="16" width="16.5703125" customWidth="1"/>
    <col min="17" max="17" width="15" customWidth="1"/>
    <col min="18" max="18" width="10.85546875" customWidth="1"/>
    <col min="19" max="19" width="23.5703125" customWidth="1"/>
  </cols>
  <sheetData>
    <row r="1" spans="1:19" ht="33">
      <c r="A1" s="837" t="s">
        <v>0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</row>
    <row r="2" spans="1:19" ht="20.25">
      <c r="A2" s="844" t="s">
        <v>26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</row>
    <row r="3" spans="1:19" ht="20.25">
      <c r="A3" s="845" t="s">
        <v>30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845"/>
    </row>
    <row r="4" spans="1:19" ht="20.25" customHeight="1">
      <c r="A4" s="846" t="s">
        <v>1151</v>
      </c>
      <c r="B4" s="846"/>
      <c r="C4" s="846"/>
      <c r="D4" s="604"/>
      <c r="E4" s="604"/>
      <c r="F4" s="604"/>
      <c r="G4" s="604"/>
      <c r="H4" s="604"/>
      <c r="I4" s="846"/>
      <c r="J4" s="846"/>
      <c r="K4" s="846"/>
      <c r="L4" s="846"/>
      <c r="M4" s="846"/>
      <c r="N4" s="846"/>
      <c r="O4" s="604"/>
      <c r="P4" s="25"/>
      <c r="Q4" s="25"/>
      <c r="R4" s="25"/>
      <c r="S4" s="212"/>
    </row>
    <row r="5" spans="1:19" ht="21" customHeight="1">
      <c r="A5" s="605" t="s">
        <v>27</v>
      </c>
      <c r="B5" s="605"/>
      <c r="C5" s="605"/>
      <c r="D5" s="606"/>
      <c r="E5" s="606"/>
      <c r="F5" s="606"/>
      <c r="G5" s="606"/>
      <c r="H5" s="607"/>
      <c r="I5" s="605"/>
      <c r="J5" s="605"/>
      <c r="K5" s="605"/>
      <c r="L5" s="605"/>
      <c r="M5" s="605"/>
      <c r="N5" s="605"/>
      <c r="O5" s="606"/>
      <c r="P5" s="27"/>
      <c r="Q5" s="27"/>
      <c r="R5" s="29"/>
      <c r="S5" s="212"/>
    </row>
    <row r="6" spans="1:19" ht="19.5">
      <c r="A6" s="605" t="s">
        <v>1</v>
      </c>
      <c r="B6" s="608"/>
      <c r="C6" s="609"/>
      <c r="D6" s="606"/>
      <c r="E6" s="606"/>
      <c r="F6" s="606"/>
      <c r="G6" s="606"/>
      <c r="H6" s="606"/>
      <c r="I6" s="605"/>
      <c r="J6" s="608"/>
      <c r="K6" s="609"/>
      <c r="L6" s="605"/>
      <c r="M6" s="608"/>
      <c r="N6" s="609"/>
      <c r="O6" s="606"/>
      <c r="P6" s="188"/>
      <c r="Q6" s="188"/>
      <c r="R6" s="189"/>
      <c r="S6" s="212"/>
    </row>
    <row r="7" spans="1:19" s="5" customFormat="1" ht="18.75">
      <c r="A7" s="608" t="s">
        <v>743</v>
      </c>
      <c r="B7" s="608"/>
      <c r="C7" s="609"/>
      <c r="D7" s="606"/>
      <c r="E7" s="606"/>
      <c r="F7" s="606"/>
      <c r="G7" s="606"/>
      <c r="H7" s="610"/>
      <c r="I7" s="608"/>
      <c r="J7" s="608"/>
      <c r="K7" s="609"/>
      <c r="L7" s="608"/>
      <c r="M7" s="608"/>
      <c r="N7" s="609"/>
      <c r="O7" s="606"/>
      <c r="P7" s="190"/>
      <c r="Q7" s="190"/>
      <c r="R7" s="190"/>
      <c r="S7" s="256"/>
    </row>
    <row r="8" spans="1:19" s="5" customFormat="1" ht="18.75">
      <c r="A8" s="608" t="s">
        <v>1200</v>
      </c>
      <c r="B8" s="608"/>
      <c r="C8" s="609"/>
      <c r="D8" s="604"/>
      <c r="E8" s="604"/>
      <c r="F8" s="604"/>
      <c r="G8" s="604"/>
      <c r="H8" s="604"/>
      <c r="I8" s="608"/>
      <c r="J8" s="608"/>
      <c r="K8" s="609"/>
      <c r="L8" s="608"/>
      <c r="M8" s="608"/>
      <c r="N8" s="609"/>
      <c r="O8" s="604"/>
      <c r="P8" s="190"/>
      <c r="Q8" s="190"/>
      <c r="R8" s="190"/>
      <c r="S8" s="256"/>
    </row>
    <row r="9" spans="1:19" s="5" customFormat="1" ht="18.75">
      <c r="A9" s="876" t="s">
        <v>1087</v>
      </c>
      <c r="B9" s="876"/>
      <c r="C9" s="876"/>
      <c r="D9" s="604"/>
      <c r="E9" s="604"/>
      <c r="F9" s="604"/>
      <c r="G9" s="604"/>
      <c r="H9" s="604"/>
      <c r="I9" s="876"/>
      <c r="J9" s="876"/>
      <c r="K9" s="876"/>
      <c r="L9" s="876"/>
      <c r="M9" s="876"/>
      <c r="N9" s="876"/>
      <c r="O9" s="604"/>
      <c r="P9" s="190"/>
      <c r="Q9" s="190"/>
      <c r="R9" s="190"/>
      <c r="S9" s="256"/>
    </row>
    <row r="10" spans="1:19" s="5" customFormat="1" ht="25.5" customHeight="1">
      <c r="A10" s="605" t="s">
        <v>1199</v>
      </c>
      <c r="B10" s="605"/>
      <c r="C10" s="605"/>
      <c r="D10" s="606"/>
      <c r="E10" s="606"/>
      <c r="F10" s="606"/>
      <c r="G10" s="606"/>
      <c r="H10" s="607"/>
      <c r="I10" s="605"/>
      <c r="J10" s="605"/>
      <c r="K10" s="605"/>
      <c r="L10" s="605"/>
      <c r="M10" s="605"/>
      <c r="N10" s="605"/>
      <c r="O10" s="606"/>
      <c r="P10" s="190"/>
      <c r="Q10" s="190"/>
      <c r="R10" s="190"/>
      <c r="S10" s="256"/>
    </row>
    <row r="11" spans="1:19" ht="15" customHeight="1">
      <c r="A11" s="835" t="s">
        <v>454</v>
      </c>
      <c r="B11" s="835" t="s">
        <v>3</v>
      </c>
      <c r="C11" s="835" t="s">
        <v>4</v>
      </c>
      <c r="D11" s="847" t="s">
        <v>5</v>
      </c>
      <c r="E11" s="848"/>
      <c r="F11" s="849"/>
      <c r="G11" s="893" t="s">
        <v>6</v>
      </c>
      <c r="H11" s="894"/>
      <c r="I11" s="895"/>
      <c r="J11" s="893" t="s">
        <v>7</v>
      </c>
      <c r="K11" s="894"/>
      <c r="L11" s="895"/>
      <c r="M11" s="893" t="s">
        <v>8</v>
      </c>
      <c r="N11" s="894"/>
      <c r="O11" s="895"/>
      <c r="P11" s="893" t="s">
        <v>9</v>
      </c>
      <c r="Q11" s="894"/>
      <c r="R11" s="895"/>
      <c r="S11" s="896" t="s">
        <v>1152</v>
      </c>
    </row>
    <row r="12" spans="1:19" ht="30" customHeight="1">
      <c r="A12" s="836"/>
      <c r="B12" s="836"/>
      <c r="C12" s="836"/>
      <c r="D12" s="196" t="s">
        <v>11</v>
      </c>
      <c r="E12" s="196" t="s">
        <v>12</v>
      </c>
      <c r="F12" s="196" t="s">
        <v>13</v>
      </c>
      <c r="G12" s="196" t="s">
        <v>14</v>
      </c>
      <c r="H12" s="196" t="s">
        <v>15</v>
      </c>
      <c r="I12" s="196" t="s">
        <v>16</v>
      </c>
      <c r="J12" s="196" t="s">
        <v>17</v>
      </c>
      <c r="K12" s="196" t="s">
        <v>18</v>
      </c>
      <c r="L12" s="196" t="s">
        <v>19</v>
      </c>
      <c r="M12" s="196" t="s">
        <v>20</v>
      </c>
      <c r="N12" s="196" t="s">
        <v>21</v>
      </c>
      <c r="O12" s="196" t="s">
        <v>22</v>
      </c>
      <c r="P12" s="196" t="s">
        <v>23</v>
      </c>
      <c r="Q12" s="196" t="s">
        <v>24</v>
      </c>
      <c r="R12" s="196" t="s">
        <v>25</v>
      </c>
      <c r="S12" s="897"/>
    </row>
    <row r="13" spans="1:19" ht="40.5" customHeight="1">
      <c r="A13" s="218" t="s">
        <v>1202</v>
      </c>
      <c r="B13" s="218" t="s">
        <v>1201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9">
        <f>SUM(P14:P25)</f>
        <v>562515</v>
      </c>
      <c r="Q13" s="218"/>
      <c r="R13" s="218"/>
      <c r="S13" s="218"/>
    </row>
    <row r="14" spans="1:19" ht="34.5">
      <c r="A14" s="231" t="s">
        <v>1203</v>
      </c>
      <c r="B14" s="306" t="s">
        <v>1153</v>
      </c>
      <c r="C14" s="580" t="s">
        <v>1605</v>
      </c>
      <c r="D14" s="221"/>
      <c r="E14" s="221">
        <v>2</v>
      </c>
      <c r="F14" s="221"/>
      <c r="G14" s="221">
        <v>1</v>
      </c>
      <c r="H14" s="221"/>
      <c r="I14" s="221">
        <v>2</v>
      </c>
      <c r="J14" s="221"/>
      <c r="K14" s="221">
        <v>1</v>
      </c>
      <c r="L14" s="221"/>
      <c r="M14" s="221">
        <v>1</v>
      </c>
      <c r="N14" s="221"/>
      <c r="O14" s="221"/>
      <c r="P14" s="631"/>
      <c r="Q14" s="311"/>
      <c r="R14" s="311"/>
      <c r="S14" s="311" t="s">
        <v>1154</v>
      </c>
    </row>
    <row r="15" spans="1:19" ht="41.25" customHeight="1">
      <c r="A15" s="306" t="s">
        <v>1220</v>
      </c>
      <c r="B15" s="306" t="s">
        <v>1221</v>
      </c>
      <c r="C15" s="580" t="s">
        <v>1155</v>
      </c>
      <c r="D15" s="93"/>
      <c r="E15" s="632"/>
      <c r="F15" s="632"/>
      <c r="G15" s="93"/>
      <c r="H15" s="93"/>
      <c r="I15" s="221">
        <v>1</v>
      </c>
      <c r="J15" s="93"/>
      <c r="K15" s="93"/>
      <c r="L15" s="93"/>
      <c r="M15" s="93"/>
      <c r="N15" s="93"/>
      <c r="O15" s="93"/>
      <c r="P15" s="631"/>
      <c r="Q15" s="311"/>
      <c r="R15" s="311"/>
      <c r="S15" s="311" t="s">
        <v>1154</v>
      </c>
    </row>
    <row r="16" spans="1:19" ht="38.25" customHeight="1">
      <c r="A16" s="306" t="s">
        <v>1204</v>
      </c>
      <c r="B16" s="306" t="s">
        <v>1221</v>
      </c>
      <c r="C16" s="580" t="s">
        <v>1155</v>
      </c>
      <c r="D16" s="221">
        <v>1</v>
      </c>
      <c r="E16" s="633"/>
      <c r="F16" s="632"/>
      <c r="G16" s="93"/>
      <c r="H16" s="93"/>
      <c r="I16" s="93"/>
      <c r="J16" s="93"/>
      <c r="K16" s="93"/>
      <c r="L16" s="93"/>
      <c r="M16" s="93"/>
      <c r="N16" s="93"/>
      <c r="O16" s="93"/>
      <c r="P16" s="631"/>
      <c r="Q16" s="311"/>
      <c r="R16" s="311"/>
      <c r="S16" s="311" t="s">
        <v>1154</v>
      </c>
    </row>
    <row r="17" spans="1:19" ht="56.25" customHeight="1">
      <c r="A17" s="306" t="s">
        <v>1205</v>
      </c>
      <c r="B17" s="306" t="s">
        <v>1221</v>
      </c>
      <c r="C17" s="580" t="s">
        <v>1155</v>
      </c>
      <c r="D17" s="93"/>
      <c r="E17" s="632"/>
      <c r="F17" s="632"/>
      <c r="G17" s="93"/>
      <c r="H17" s="93"/>
      <c r="I17" s="93"/>
      <c r="J17" s="93"/>
      <c r="K17" s="93"/>
      <c r="L17" s="221">
        <v>1</v>
      </c>
      <c r="M17" s="93"/>
      <c r="N17" s="93"/>
      <c r="O17" s="93"/>
      <c r="P17" s="631"/>
      <c r="Q17" s="311"/>
      <c r="R17" s="311"/>
      <c r="S17" s="311" t="s">
        <v>1154</v>
      </c>
    </row>
    <row r="18" spans="1:19" ht="57.75" customHeight="1">
      <c r="A18" s="306" t="s">
        <v>1206</v>
      </c>
      <c r="B18" s="306" t="s">
        <v>1153</v>
      </c>
      <c r="C18" s="580" t="s">
        <v>1156</v>
      </c>
      <c r="D18" s="93"/>
      <c r="E18" s="632"/>
      <c r="F18" s="632"/>
      <c r="G18" s="221">
        <v>1</v>
      </c>
      <c r="H18" s="221">
        <v>1</v>
      </c>
      <c r="I18" s="221">
        <v>1</v>
      </c>
      <c r="J18" s="221">
        <v>1</v>
      </c>
      <c r="K18" s="93"/>
      <c r="L18" s="93"/>
      <c r="M18" s="93"/>
      <c r="N18" s="93"/>
      <c r="O18" s="93"/>
      <c r="P18" s="631"/>
      <c r="Q18" s="311"/>
      <c r="R18" s="311"/>
      <c r="S18" s="311" t="s">
        <v>1154</v>
      </c>
    </row>
    <row r="19" spans="1:19" ht="41.25" customHeight="1">
      <c r="A19" s="306" t="s">
        <v>1207</v>
      </c>
      <c r="B19" s="306" t="s">
        <v>1223</v>
      </c>
      <c r="C19" s="580" t="s">
        <v>1155</v>
      </c>
      <c r="D19" s="93"/>
      <c r="E19" s="632"/>
      <c r="F19" s="632"/>
      <c r="G19" s="93"/>
      <c r="H19" s="93"/>
      <c r="I19" s="93"/>
      <c r="J19" s="93"/>
      <c r="K19" s="93"/>
      <c r="L19" s="93"/>
      <c r="M19" s="93"/>
      <c r="N19" s="93"/>
      <c r="O19" s="221">
        <v>1</v>
      </c>
      <c r="P19" s="631"/>
      <c r="Q19" s="311"/>
      <c r="R19" s="311"/>
      <c r="S19" s="311" t="s">
        <v>1154</v>
      </c>
    </row>
    <row r="20" spans="1:19" ht="54.75" customHeight="1">
      <c r="A20" s="230" t="s">
        <v>1222</v>
      </c>
      <c r="B20" s="306" t="s">
        <v>1157</v>
      </c>
      <c r="C20" s="580" t="s">
        <v>1158</v>
      </c>
      <c r="D20" s="93"/>
      <c r="E20" s="632"/>
      <c r="F20" s="632"/>
      <c r="G20" s="93"/>
      <c r="H20" s="93"/>
      <c r="I20" s="93"/>
      <c r="J20" s="93"/>
      <c r="K20" s="93"/>
      <c r="L20" s="93"/>
      <c r="M20" s="93"/>
      <c r="N20" s="93"/>
      <c r="O20" s="221"/>
      <c r="P20" s="631"/>
      <c r="Q20" s="311"/>
      <c r="R20" s="311"/>
      <c r="S20" s="311"/>
    </row>
    <row r="21" spans="1:19" ht="88.5" customHeight="1">
      <c r="A21" s="232" t="s">
        <v>1208</v>
      </c>
      <c r="B21" s="614" t="s">
        <v>1606</v>
      </c>
      <c r="C21" s="580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631"/>
      <c r="Q21" s="311"/>
      <c r="R21" s="311"/>
      <c r="S21" s="311" t="s">
        <v>1154</v>
      </c>
    </row>
    <row r="22" spans="1:19" ht="51.75">
      <c r="A22" s="220" t="s">
        <v>1209</v>
      </c>
      <c r="B22" s="306" t="s">
        <v>1159</v>
      </c>
      <c r="C22" s="580" t="s">
        <v>1610</v>
      </c>
      <c r="D22" s="93"/>
      <c r="E22" s="221">
        <v>3</v>
      </c>
      <c r="F22" s="632"/>
      <c r="G22" s="93"/>
      <c r="H22" s="221">
        <v>5</v>
      </c>
      <c r="I22" s="93"/>
      <c r="J22" s="93"/>
      <c r="K22" s="221">
        <v>3</v>
      </c>
      <c r="L22" s="93"/>
      <c r="M22" s="221">
        <v>4</v>
      </c>
      <c r="N22" s="93"/>
      <c r="O22" s="93"/>
      <c r="P22" s="631"/>
      <c r="Q22" s="311"/>
      <c r="R22" s="311"/>
      <c r="S22" s="311" t="s">
        <v>1154</v>
      </c>
    </row>
    <row r="23" spans="1:19" ht="34.5">
      <c r="A23" s="220" t="s">
        <v>1607</v>
      </c>
      <c r="B23" s="306" t="s">
        <v>1160</v>
      </c>
      <c r="C23" s="580" t="s">
        <v>1161</v>
      </c>
      <c r="D23" s="93"/>
      <c r="E23" s="633"/>
      <c r="F23" s="632"/>
      <c r="G23" s="221">
        <v>1</v>
      </c>
      <c r="H23" s="61"/>
      <c r="I23" s="93"/>
      <c r="J23" s="93"/>
      <c r="K23" s="61"/>
      <c r="L23" s="485"/>
      <c r="M23" s="221">
        <v>1</v>
      </c>
      <c r="N23" s="485"/>
      <c r="O23" s="61"/>
      <c r="P23" s="631">
        <v>372515</v>
      </c>
      <c r="Q23" s="311"/>
      <c r="R23" s="311"/>
      <c r="S23" s="311" t="s">
        <v>1154</v>
      </c>
    </row>
    <row r="24" spans="1:19" ht="86.25">
      <c r="A24" s="230" t="s">
        <v>1608</v>
      </c>
      <c r="B24" s="230" t="s">
        <v>1162</v>
      </c>
      <c r="C24" s="517" t="s">
        <v>1163</v>
      </c>
      <c r="D24" s="221"/>
      <c r="E24" s="221"/>
      <c r="F24" s="221">
        <v>1</v>
      </c>
      <c r="G24" s="221">
        <v>1</v>
      </c>
      <c r="H24" s="221"/>
      <c r="I24" s="221"/>
      <c r="J24" s="221"/>
      <c r="K24" s="221">
        <v>1</v>
      </c>
      <c r="L24" s="221">
        <v>1</v>
      </c>
      <c r="M24" s="221"/>
      <c r="N24" s="221"/>
      <c r="O24" s="221"/>
      <c r="P24" s="631">
        <v>190000</v>
      </c>
      <c r="Q24" s="634">
        <f>'[4]Presupuesto 2021'!D115</f>
        <v>0</v>
      </c>
      <c r="R24" s="634"/>
      <c r="S24" s="634" t="s">
        <v>1154</v>
      </c>
    </row>
    <row r="25" spans="1:19" ht="36.75" customHeight="1">
      <c r="A25" s="230" t="s">
        <v>1609</v>
      </c>
      <c r="B25" s="306" t="s">
        <v>1164</v>
      </c>
      <c r="C25" s="580" t="s">
        <v>1165</v>
      </c>
      <c r="D25" s="61"/>
      <c r="E25" s="221">
        <v>1</v>
      </c>
      <c r="F25" s="93"/>
      <c r="G25" s="93"/>
      <c r="H25" s="221">
        <v>1</v>
      </c>
      <c r="I25" s="93"/>
      <c r="J25" s="93"/>
      <c r="K25" s="221">
        <v>1</v>
      </c>
      <c r="L25" s="93"/>
      <c r="M25" s="221">
        <v>1</v>
      </c>
      <c r="N25" s="93"/>
      <c r="O25" s="61"/>
      <c r="P25" s="631"/>
      <c r="Q25" s="311"/>
      <c r="R25" s="311"/>
      <c r="S25" s="311" t="s">
        <v>1154</v>
      </c>
    </row>
    <row r="26" spans="1:19" ht="33.75" customHeight="1">
      <c r="A26" s="218" t="s">
        <v>1598</v>
      </c>
      <c r="B26" s="218" t="s">
        <v>1201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9">
        <f>SUM(P27:P53)</f>
        <v>352613</v>
      </c>
      <c r="Q26" s="218"/>
      <c r="R26" s="218"/>
      <c r="S26" s="218"/>
    </row>
    <row r="27" spans="1:19" ht="35.25" customHeight="1">
      <c r="A27" s="231" t="s">
        <v>1210</v>
      </c>
      <c r="B27" s="306" t="s">
        <v>1166</v>
      </c>
      <c r="C27" s="580" t="s">
        <v>1167</v>
      </c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2"/>
      <c r="O27" s="632"/>
      <c r="P27" s="631"/>
      <c r="Q27" s="311"/>
      <c r="R27" s="311"/>
      <c r="S27" s="311" t="s">
        <v>1154</v>
      </c>
    </row>
    <row r="28" spans="1:19" ht="32.25" customHeight="1">
      <c r="A28" s="306" t="s">
        <v>1211</v>
      </c>
      <c r="B28" s="306" t="s">
        <v>1168</v>
      </c>
      <c r="C28" s="580" t="s">
        <v>1169</v>
      </c>
      <c r="D28" s="221">
        <v>1</v>
      </c>
      <c r="E28" s="221">
        <v>1</v>
      </c>
      <c r="F28" s="221">
        <v>1</v>
      </c>
      <c r="G28" s="221">
        <v>1</v>
      </c>
      <c r="H28" s="221">
        <v>1</v>
      </c>
      <c r="I28" s="221">
        <v>1</v>
      </c>
      <c r="J28" s="221">
        <v>1</v>
      </c>
      <c r="K28" s="221">
        <v>1</v>
      </c>
      <c r="L28" s="221">
        <v>1</v>
      </c>
      <c r="M28" s="221">
        <v>1</v>
      </c>
      <c r="N28" s="221">
        <v>1</v>
      </c>
      <c r="O28" s="221">
        <v>1</v>
      </c>
      <c r="P28" s="311"/>
      <c r="Q28" s="311"/>
      <c r="R28" s="311"/>
      <c r="S28" s="311">
        <f>+'[4]Presupuesto 2021'!F44</f>
        <v>0</v>
      </c>
    </row>
    <row r="29" spans="1:19" ht="60.75" customHeight="1">
      <c r="A29" s="306" t="s">
        <v>1212</v>
      </c>
      <c r="B29" s="306" t="s">
        <v>1170</v>
      </c>
      <c r="C29" s="580" t="s">
        <v>1171</v>
      </c>
      <c r="D29" s="221">
        <v>1</v>
      </c>
      <c r="E29" s="221">
        <v>1</v>
      </c>
      <c r="F29" s="221">
        <v>1</v>
      </c>
      <c r="G29" s="221">
        <v>1</v>
      </c>
      <c r="H29" s="221">
        <v>1</v>
      </c>
      <c r="I29" s="221">
        <v>1</v>
      </c>
      <c r="J29" s="221">
        <v>1</v>
      </c>
      <c r="K29" s="221">
        <v>1</v>
      </c>
      <c r="L29" s="221">
        <v>1</v>
      </c>
      <c r="M29" s="221">
        <v>1</v>
      </c>
      <c r="N29" s="221">
        <v>1</v>
      </c>
      <c r="O29" s="221">
        <v>1</v>
      </c>
      <c r="P29" s="311">
        <v>2000</v>
      </c>
      <c r="Q29" s="311"/>
      <c r="R29" s="311"/>
      <c r="S29" s="311"/>
    </row>
    <row r="30" spans="1:19" ht="34.5" customHeight="1">
      <c r="A30" s="306" t="s">
        <v>1213</v>
      </c>
      <c r="B30" s="306" t="s">
        <v>1172</v>
      </c>
      <c r="C30" s="580" t="s">
        <v>1171</v>
      </c>
      <c r="D30" s="221">
        <v>1</v>
      </c>
      <c r="E30" s="221">
        <v>1</v>
      </c>
      <c r="F30" s="221">
        <v>1</v>
      </c>
      <c r="G30" s="221">
        <v>1</v>
      </c>
      <c r="H30" s="221">
        <v>1</v>
      </c>
      <c r="I30" s="221">
        <v>1</v>
      </c>
      <c r="J30" s="221">
        <v>1</v>
      </c>
      <c r="K30" s="221">
        <v>1</v>
      </c>
      <c r="L30" s="221">
        <v>1</v>
      </c>
      <c r="M30" s="221">
        <v>1</v>
      </c>
      <c r="N30" s="221">
        <v>1</v>
      </c>
      <c r="O30" s="221">
        <v>1</v>
      </c>
      <c r="P30" s="311">
        <v>2100</v>
      </c>
      <c r="Q30" s="311"/>
      <c r="R30" s="311"/>
      <c r="S30" s="311"/>
    </row>
    <row r="31" spans="1:19" ht="48" customHeight="1">
      <c r="A31" s="220" t="s">
        <v>1214</v>
      </c>
      <c r="B31" s="306" t="s">
        <v>1173</v>
      </c>
      <c r="C31" s="580" t="s">
        <v>1174</v>
      </c>
      <c r="D31" s="61"/>
      <c r="E31" s="221">
        <v>1</v>
      </c>
      <c r="F31" s="221">
        <v>1</v>
      </c>
      <c r="G31" s="221">
        <v>1</v>
      </c>
      <c r="H31" s="221">
        <v>1</v>
      </c>
      <c r="I31" s="221">
        <v>1</v>
      </c>
      <c r="J31" s="61"/>
      <c r="K31" s="221">
        <v>1</v>
      </c>
      <c r="L31" s="221">
        <v>1</v>
      </c>
      <c r="M31" s="221">
        <v>1</v>
      </c>
      <c r="N31" s="221">
        <v>1</v>
      </c>
      <c r="O31" s="221"/>
      <c r="P31" s="311">
        <v>7000</v>
      </c>
      <c r="Q31" s="311"/>
      <c r="R31" s="311"/>
      <c r="S31" s="311"/>
    </row>
    <row r="32" spans="1:19" ht="57.75" customHeight="1">
      <c r="A32" s="220" t="s">
        <v>1215</v>
      </c>
      <c r="B32" s="306" t="s">
        <v>1175</v>
      </c>
      <c r="C32" s="580" t="s">
        <v>1176</v>
      </c>
      <c r="D32" s="61"/>
      <c r="E32" s="221"/>
      <c r="F32" s="221"/>
      <c r="G32" s="221"/>
      <c r="H32" s="221"/>
      <c r="I32" s="221"/>
      <c r="J32" s="61"/>
      <c r="K32" s="221"/>
      <c r="L32" s="221"/>
      <c r="M32" s="221"/>
      <c r="N32" s="221"/>
      <c r="O32" s="221"/>
      <c r="P32" s="311"/>
      <c r="Q32" s="311"/>
      <c r="R32" s="311"/>
      <c r="S32" s="311"/>
    </row>
    <row r="33" spans="1:19" ht="35.25" customHeight="1">
      <c r="A33" s="231" t="s">
        <v>1216</v>
      </c>
      <c r="B33" s="306" t="s">
        <v>1177</v>
      </c>
      <c r="C33" s="580" t="s">
        <v>1611</v>
      </c>
      <c r="D33" s="61"/>
      <c r="E33" s="61"/>
      <c r="F33" s="221">
        <v>1</v>
      </c>
      <c r="G33" s="221">
        <v>1</v>
      </c>
      <c r="H33" s="61"/>
      <c r="I33" s="221">
        <v>1</v>
      </c>
      <c r="J33" s="221">
        <v>1</v>
      </c>
      <c r="K33" s="221">
        <v>1</v>
      </c>
      <c r="L33" s="61"/>
      <c r="M33" s="61"/>
      <c r="N33" s="221">
        <v>1</v>
      </c>
      <c r="O33" s="61"/>
      <c r="P33" s="311"/>
      <c r="Q33" s="311"/>
      <c r="R33" s="311"/>
      <c r="S33" s="311" t="s">
        <v>1154</v>
      </c>
    </row>
    <row r="34" spans="1:19" ht="49.5" customHeight="1">
      <c r="A34" s="220" t="s">
        <v>1217</v>
      </c>
      <c r="B34" s="306" t="s">
        <v>1178</v>
      </c>
      <c r="C34" s="580" t="s">
        <v>1179</v>
      </c>
      <c r="D34" s="221">
        <v>1</v>
      </c>
      <c r="E34" s="221">
        <v>1</v>
      </c>
      <c r="F34" s="221">
        <v>1</v>
      </c>
      <c r="G34" s="221">
        <v>1</v>
      </c>
      <c r="H34" s="61"/>
      <c r="I34" s="221">
        <v>1</v>
      </c>
      <c r="J34" s="221">
        <v>1</v>
      </c>
      <c r="K34" s="61"/>
      <c r="L34" s="61">
        <v>1</v>
      </c>
      <c r="M34" s="61"/>
      <c r="N34" s="221">
        <v>1</v>
      </c>
      <c r="O34" s="221">
        <v>1</v>
      </c>
      <c r="P34" s="311"/>
      <c r="Q34" s="311"/>
      <c r="R34" s="311"/>
      <c r="S34" s="311" t="s">
        <v>1154</v>
      </c>
    </row>
    <row r="35" spans="1:19" ht="41.25" customHeight="1">
      <c r="A35" s="220" t="s">
        <v>1218</v>
      </c>
      <c r="B35" s="580" t="s">
        <v>1180</v>
      </c>
      <c r="C35" s="580" t="s">
        <v>1181</v>
      </c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311"/>
      <c r="Q35" s="311"/>
      <c r="R35" s="311"/>
      <c r="S35" s="311" t="s">
        <v>1182</v>
      </c>
    </row>
    <row r="36" spans="1:19" ht="33" customHeight="1">
      <c r="A36" s="35" t="s">
        <v>1580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578"/>
      <c r="Q36" s="35"/>
      <c r="R36" s="35"/>
      <c r="S36" s="35"/>
    </row>
    <row r="37" spans="1:19" ht="43.5" customHeight="1">
      <c r="A37" s="230" t="s">
        <v>1582</v>
      </c>
      <c r="B37" s="306" t="s">
        <v>1583</v>
      </c>
      <c r="C37" s="580" t="s">
        <v>1186</v>
      </c>
      <c r="D37" s="93"/>
      <c r="E37" s="221">
        <v>2</v>
      </c>
      <c r="F37" s="632"/>
      <c r="G37" s="632"/>
      <c r="H37" s="221">
        <v>3</v>
      </c>
      <c r="I37" s="632"/>
      <c r="J37" s="632"/>
      <c r="K37" s="221">
        <v>1</v>
      </c>
      <c r="L37" s="93"/>
      <c r="M37" s="93"/>
      <c r="N37" s="61"/>
      <c r="O37" s="93"/>
      <c r="P37" s="311">
        <v>143763</v>
      </c>
      <c r="Q37" s="311"/>
      <c r="R37" s="311"/>
      <c r="S37" s="311" t="s">
        <v>1154</v>
      </c>
    </row>
    <row r="38" spans="1:19" ht="39" customHeight="1">
      <c r="A38" s="230" t="s">
        <v>1585</v>
      </c>
      <c r="B38" s="230" t="s">
        <v>125</v>
      </c>
      <c r="C38" s="517" t="s">
        <v>1584</v>
      </c>
      <c r="D38" s="87"/>
      <c r="E38" s="221">
        <v>2</v>
      </c>
      <c r="F38" s="305"/>
      <c r="G38" s="87"/>
      <c r="H38" s="221">
        <v>1</v>
      </c>
      <c r="I38" s="87"/>
      <c r="J38" s="221">
        <v>1</v>
      </c>
      <c r="K38" s="635"/>
      <c r="L38" s="87"/>
      <c r="M38" s="221">
        <v>1</v>
      </c>
      <c r="N38" s="87"/>
      <c r="O38" s="87"/>
      <c r="P38" s="311"/>
      <c r="Q38" s="311"/>
      <c r="R38" s="311"/>
      <c r="S38" s="311"/>
    </row>
    <row r="39" spans="1:19" ht="39.75" customHeight="1">
      <c r="A39" s="306" t="s">
        <v>1581</v>
      </c>
      <c r="B39" s="306" t="s">
        <v>670</v>
      </c>
      <c r="C39" s="580" t="s">
        <v>1187</v>
      </c>
      <c r="D39" s="221">
        <v>2</v>
      </c>
      <c r="E39" s="633"/>
      <c r="F39" s="633"/>
      <c r="G39" s="633"/>
      <c r="H39" s="61"/>
      <c r="I39" s="221">
        <v>2</v>
      </c>
      <c r="J39" s="61"/>
      <c r="K39" s="61"/>
      <c r="L39" s="61"/>
      <c r="M39" s="61"/>
      <c r="N39" s="61"/>
      <c r="O39" s="61"/>
      <c r="P39" s="311">
        <v>127750</v>
      </c>
      <c r="Q39" s="311"/>
      <c r="R39" s="311"/>
      <c r="S39" s="311" t="s">
        <v>1154</v>
      </c>
    </row>
    <row r="40" spans="1:19" ht="47.25" customHeight="1">
      <c r="A40" s="306" t="s">
        <v>1612</v>
      </c>
      <c r="B40" s="306" t="s">
        <v>1123</v>
      </c>
      <c r="C40" s="580" t="s">
        <v>941</v>
      </c>
      <c r="D40" s="221">
        <v>2</v>
      </c>
      <c r="E40" s="632"/>
      <c r="F40" s="632"/>
      <c r="G40" s="632"/>
      <c r="H40" s="93"/>
      <c r="I40" s="93"/>
      <c r="J40" s="93"/>
      <c r="K40" s="93"/>
      <c r="L40" s="93"/>
      <c r="M40" s="93"/>
      <c r="N40" s="93"/>
      <c r="O40" s="93"/>
      <c r="P40" s="311"/>
      <c r="Q40" s="311"/>
      <c r="R40" s="311"/>
      <c r="S40" s="223" t="s">
        <v>1188</v>
      </c>
    </row>
    <row r="41" spans="1:19" ht="43.5" customHeight="1">
      <c r="A41" s="35" t="s">
        <v>1586</v>
      </c>
      <c r="B41" s="35" t="s">
        <v>1189</v>
      </c>
      <c r="C41" s="35" t="s">
        <v>1190</v>
      </c>
      <c r="D41" s="35"/>
      <c r="E41" s="35"/>
      <c r="F41" s="35"/>
      <c r="G41" s="35"/>
      <c r="H41" s="35">
        <v>10</v>
      </c>
      <c r="I41" s="35"/>
      <c r="J41" s="35"/>
      <c r="K41" s="35"/>
      <c r="L41" s="35"/>
      <c r="M41" s="35">
        <v>10</v>
      </c>
      <c r="N41" s="35"/>
      <c r="O41" s="35"/>
      <c r="P41" s="35"/>
      <c r="Q41" s="35"/>
      <c r="R41" s="35"/>
      <c r="S41" s="35" t="s">
        <v>1188</v>
      </c>
    </row>
    <row r="42" spans="1:19" ht="34.5">
      <c r="A42" s="230" t="s">
        <v>1587</v>
      </c>
      <c r="B42" s="230" t="s">
        <v>1191</v>
      </c>
      <c r="C42" s="517" t="s">
        <v>1192</v>
      </c>
      <c r="D42" s="221">
        <v>1</v>
      </c>
      <c r="E42" s="93"/>
      <c r="F42" s="632"/>
      <c r="G42" s="632"/>
      <c r="H42" s="93"/>
      <c r="I42" s="93"/>
      <c r="J42" s="93"/>
      <c r="K42" s="93"/>
      <c r="L42" s="93"/>
      <c r="M42" s="93"/>
      <c r="N42" s="221">
        <v>1</v>
      </c>
      <c r="O42" s="93"/>
      <c r="P42" s="311"/>
      <c r="Q42" s="311"/>
      <c r="R42" s="311"/>
      <c r="S42" s="223" t="s">
        <v>1188</v>
      </c>
    </row>
    <row r="43" spans="1:19" ht="34.5">
      <c r="A43" s="230" t="s">
        <v>1588</v>
      </c>
      <c r="B43" s="230" t="s">
        <v>409</v>
      </c>
      <c r="C43" s="517" t="s">
        <v>1193</v>
      </c>
      <c r="D43" s="93"/>
      <c r="E43" s="221">
        <v>1</v>
      </c>
      <c r="F43" s="632"/>
      <c r="G43" s="632"/>
      <c r="H43" s="93"/>
      <c r="I43" s="221">
        <v>1</v>
      </c>
      <c r="J43" s="93"/>
      <c r="K43" s="93"/>
      <c r="L43" s="93"/>
      <c r="M43" s="93"/>
      <c r="N43" s="93"/>
      <c r="O43" s="93"/>
      <c r="P43" s="311">
        <v>10000</v>
      </c>
      <c r="Q43" s="311"/>
      <c r="R43" s="311"/>
      <c r="S43" s="223" t="s">
        <v>1188</v>
      </c>
    </row>
    <row r="44" spans="1:19" ht="34.5">
      <c r="A44" s="230" t="s">
        <v>1589</v>
      </c>
      <c r="B44" s="230" t="s">
        <v>409</v>
      </c>
      <c r="C44" s="517" t="s">
        <v>1192</v>
      </c>
      <c r="D44" s="93"/>
      <c r="E44" s="93"/>
      <c r="F44" s="221">
        <v>1</v>
      </c>
      <c r="G44" s="632"/>
      <c r="H44" s="93"/>
      <c r="I44" s="93"/>
      <c r="J44" s="93"/>
      <c r="K44" s="221">
        <v>1</v>
      </c>
      <c r="L44" s="93"/>
      <c r="M44" s="93"/>
      <c r="N44" s="93"/>
      <c r="O44" s="93"/>
      <c r="P44" s="311">
        <v>10000</v>
      </c>
      <c r="Q44" s="311"/>
      <c r="R44" s="311"/>
      <c r="S44" s="223" t="s">
        <v>1188</v>
      </c>
    </row>
    <row r="45" spans="1:19" ht="34.5">
      <c r="A45" s="636" t="s">
        <v>1851</v>
      </c>
      <c r="B45" s="230" t="s">
        <v>409</v>
      </c>
      <c r="C45" s="517" t="s">
        <v>1194</v>
      </c>
      <c r="D45" s="93"/>
      <c r="E45" s="93"/>
      <c r="F45" s="632"/>
      <c r="G45" s="221">
        <v>1</v>
      </c>
      <c r="H45" s="93"/>
      <c r="I45" s="93"/>
      <c r="J45" s="93"/>
      <c r="K45" s="93"/>
      <c r="L45" s="221">
        <v>1</v>
      </c>
      <c r="M45" s="93"/>
      <c r="N45" s="93"/>
      <c r="O45" s="93"/>
      <c r="P45" s="311">
        <v>10000</v>
      </c>
      <c r="Q45" s="311"/>
      <c r="R45" s="311"/>
      <c r="S45" s="223" t="s">
        <v>1188</v>
      </c>
    </row>
    <row r="46" spans="1:19" ht="34.5">
      <c r="A46" s="230" t="s">
        <v>1590</v>
      </c>
      <c r="B46" s="230" t="s">
        <v>409</v>
      </c>
      <c r="C46" s="517" t="s">
        <v>1195</v>
      </c>
      <c r="D46" s="93"/>
      <c r="E46" s="93"/>
      <c r="F46" s="632"/>
      <c r="G46" s="632"/>
      <c r="H46" s="221">
        <v>1</v>
      </c>
      <c r="I46" s="93"/>
      <c r="J46" s="93"/>
      <c r="K46" s="93"/>
      <c r="L46" s="93"/>
      <c r="M46" s="93"/>
      <c r="N46" s="93"/>
      <c r="O46" s="93"/>
      <c r="P46" s="311">
        <v>10000</v>
      </c>
      <c r="Q46" s="311"/>
      <c r="R46" s="311"/>
      <c r="S46" s="223" t="s">
        <v>1188</v>
      </c>
    </row>
    <row r="47" spans="1:19" ht="34.5">
      <c r="A47" s="230" t="s">
        <v>1591</v>
      </c>
      <c r="B47" s="230" t="s">
        <v>409</v>
      </c>
      <c r="C47" s="517" t="s">
        <v>1194</v>
      </c>
      <c r="D47" s="93"/>
      <c r="E47" s="93"/>
      <c r="F47" s="632"/>
      <c r="G47" s="221">
        <v>1</v>
      </c>
      <c r="H47" s="93"/>
      <c r="I47" s="221">
        <v>1</v>
      </c>
      <c r="J47" s="93"/>
      <c r="K47" s="93"/>
      <c r="L47" s="221">
        <v>1</v>
      </c>
      <c r="M47" s="93"/>
      <c r="N47" s="93"/>
      <c r="O47" s="93"/>
      <c r="P47" s="311"/>
      <c r="Q47" s="311"/>
      <c r="R47" s="311"/>
      <c r="S47" s="223" t="s">
        <v>1188</v>
      </c>
    </row>
    <row r="48" spans="1:19" ht="34.5">
      <c r="A48" s="230" t="s">
        <v>1592</v>
      </c>
      <c r="B48" s="230" t="s">
        <v>409</v>
      </c>
      <c r="C48" s="517" t="s">
        <v>1196</v>
      </c>
      <c r="D48" s="93"/>
      <c r="E48" s="93"/>
      <c r="F48" s="632"/>
      <c r="G48" s="632"/>
      <c r="H48" s="221">
        <v>1</v>
      </c>
      <c r="I48" s="93"/>
      <c r="J48" s="221">
        <v>1</v>
      </c>
      <c r="K48" s="93"/>
      <c r="L48" s="93"/>
      <c r="M48" s="93"/>
      <c r="N48" s="93"/>
      <c r="O48" s="93"/>
      <c r="P48" s="311">
        <v>10000</v>
      </c>
      <c r="Q48" s="311"/>
      <c r="R48" s="311"/>
      <c r="S48" s="223" t="s">
        <v>1188</v>
      </c>
    </row>
    <row r="49" spans="1:19" ht="34.5">
      <c r="A49" s="230" t="s">
        <v>1593</v>
      </c>
      <c r="B49" s="230" t="s">
        <v>409</v>
      </c>
      <c r="C49" s="517" t="s">
        <v>1197</v>
      </c>
      <c r="D49" s="93"/>
      <c r="E49" s="93"/>
      <c r="F49" s="632"/>
      <c r="G49" s="221">
        <v>1</v>
      </c>
      <c r="H49" s="93"/>
      <c r="I49" s="93"/>
      <c r="J49" s="93"/>
      <c r="K49" s="221">
        <v>1</v>
      </c>
      <c r="L49" s="93"/>
      <c r="M49" s="221">
        <v>1</v>
      </c>
      <c r="N49" s="93"/>
      <c r="O49" s="93"/>
      <c r="P49" s="311">
        <v>10000</v>
      </c>
      <c r="Q49" s="311"/>
      <c r="R49" s="311"/>
      <c r="S49" s="223" t="s">
        <v>1188</v>
      </c>
    </row>
    <row r="50" spans="1:19" ht="28.5" customHeight="1">
      <c r="A50" s="230" t="s">
        <v>1594</v>
      </c>
      <c r="B50" s="230" t="s">
        <v>409</v>
      </c>
      <c r="C50" s="517" t="s">
        <v>1194</v>
      </c>
      <c r="D50" s="93"/>
      <c r="E50" s="93"/>
      <c r="F50" s="221">
        <v>1</v>
      </c>
      <c r="G50" s="632"/>
      <c r="H50" s="93"/>
      <c r="I50" s="221">
        <v>1</v>
      </c>
      <c r="J50" s="93"/>
      <c r="K50" s="93"/>
      <c r="L50" s="221">
        <v>1</v>
      </c>
      <c r="M50" s="93"/>
      <c r="N50" s="93"/>
      <c r="O50" s="93"/>
      <c r="P50" s="311">
        <v>10000</v>
      </c>
      <c r="Q50" s="311"/>
      <c r="R50" s="311"/>
      <c r="S50" s="223" t="s">
        <v>1188</v>
      </c>
    </row>
    <row r="51" spans="1:19" ht="34.5">
      <c r="A51" s="230" t="s">
        <v>1595</v>
      </c>
      <c r="B51" s="230" t="s">
        <v>409</v>
      </c>
      <c r="C51" s="517" t="s">
        <v>1197</v>
      </c>
      <c r="D51" s="93"/>
      <c r="E51" s="93"/>
      <c r="F51" s="632"/>
      <c r="G51" s="632"/>
      <c r="H51" s="93"/>
      <c r="I51" s="93"/>
      <c r="J51" s="93"/>
      <c r="K51" s="93"/>
      <c r="L51" s="93"/>
      <c r="M51" s="221">
        <v>1</v>
      </c>
      <c r="N51" s="93"/>
      <c r="O51" s="93"/>
      <c r="P51" s="311"/>
      <c r="Q51" s="311"/>
      <c r="R51" s="311"/>
      <c r="S51" s="223" t="s">
        <v>1188</v>
      </c>
    </row>
    <row r="52" spans="1:19" ht="35.25" thickBot="1">
      <c r="A52" s="230" t="s">
        <v>1596</v>
      </c>
      <c r="B52" s="230" t="s">
        <v>409</v>
      </c>
      <c r="C52" s="517" t="s">
        <v>1194</v>
      </c>
      <c r="D52" s="93"/>
      <c r="E52" s="93"/>
      <c r="F52" s="632"/>
      <c r="G52" s="221">
        <v>1</v>
      </c>
      <c r="H52" s="93"/>
      <c r="I52" s="93"/>
      <c r="J52" s="93"/>
      <c r="K52" s="93"/>
      <c r="L52" s="93"/>
      <c r="M52" s="93"/>
      <c r="N52" s="221">
        <v>1</v>
      </c>
      <c r="O52" s="93"/>
      <c r="P52" s="634"/>
      <c r="Q52" s="311"/>
      <c r="R52" s="311"/>
      <c r="S52" s="223" t="s">
        <v>1188</v>
      </c>
    </row>
    <row r="53" spans="1:19" ht="43.5" customHeight="1" thickBot="1">
      <c r="A53" s="637" t="s">
        <v>1597</v>
      </c>
      <c r="B53" s="500" t="s">
        <v>409</v>
      </c>
      <c r="C53" s="92" t="s">
        <v>1198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638"/>
      <c r="Q53" s="48"/>
      <c r="R53" s="48"/>
      <c r="S53" s="48"/>
    </row>
    <row r="54" spans="1:19" ht="34.5" customHeight="1">
      <c r="A54" s="218" t="s">
        <v>1219</v>
      </c>
      <c r="B54" s="218" t="s">
        <v>1613</v>
      </c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9"/>
      <c r="Q54" s="218"/>
      <c r="R54" s="218"/>
      <c r="S54" s="218"/>
    </row>
    <row r="55" spans="1:19" ht="34.5">
      <c r="A55" s="517" t="s">
        <v>1599</v>
      </c>
      <c r="B55" s="230" t="s">
        <v>1120</v>
      </c>
      <c r="C55" s="230" t="s">
        <v>1183</v>
      </c>
      <c r="D55" s="639"/>
      <c r="E55" s="221">
        <v>1</v>
      </c>
      <c r="F55" s="639"/>
      <c r="G55" s="639"/>
      <c r="H55" s="640"/>
      <c r="I55" s="639"/>
      <c r="J55" s="639"/>
      <c r="K55" s="639"/>
      <c r="L55" s="639"/>
      <c r="M55" s="639"/>
      <c r="N55" s="639"/>
      <c r="O55" s="639"/>
      <c r="P55" s="641"/>
      <c r="Q55" s="527"/>
      <c r="R55" s="528"/>
      <c r="S55" s="522" t="s">
        <v>786</v>
      </c>
    </row>
    <row r="56" spans="1:19" ht="34.5">
      <c r="A56" s="517" t="s">
        <v>1600</v>
      </c>
      <c r="B56" s="230" t="s">
        <v>1184</v>
      </c>
      <c r="C56" s="230" t="s">
        <v>1183</v>
      </c>
      <c r="D56" s="639"/>
      <c r="E56" s="221"/>
      <c r="F56" s="639"/>
      <c r="G56" s="639"/>
      <c r="H56" s="640"/>
      <c r="I56" s="639"/>
      <c r="J56" s="639"/>
      <c r="K56" s="639"/>
      <c r="L56" s="639"/>
      <c r="M56" s="639"/>
      <c r="N56" s="639"/>
      <c r="O56" s="639"/>
      <c r="P56" s="641"/>
      <c r="Q56" s="527"/>
      <c r="R56" s="528"/>
      <c r="S56" s="522"/>
    </row>
    <row r="57" spans="1:19" ht="36.75" customHeight="1">
      <c r="A57" s="517" t="s">
        <v>1601</v>
      </c>
      <c r="B57" s="230" t="s">
        <v>1120</v>
      </c>
      <c r="C57" s="230" t="s">
        <v>1185</v>
      </c>
      <c r="D57" s="81"/>
      <c r="E57" s="639"/>
      <c r="F57" s="92"/>
      <c r="G57" s="92"/>
      <c r="H57" s="221">
        <v>1</v>
      </c>
      <c r="I57" s="81"/>
      <c r="J57" s="639"/>
      <c r="K57" s="639"/>
      <c r="L57" s="81"/>
      <c r="M57" s="639"/>
      <c r="N57" s="639"/>
      <c r="O57" s="81"/>
      <c r="P57" s="579"/>
      <c r="Q57" s="527"/>
      <c r="R57" s="528"/>
      <c r="S57" s="522" t="s">
        <v>786</v>
      </c>
    </row>
    <row r="58" spans="1:19" ht="34.5">
      <c r="A58" s="517" t="s">
        <v>1602</v>
      </c>
      <c r="B58" s="230" t="s">
        <v>1120</v>
      </c>
      <c r="C58" s="230" t="s">
        <v>1185</v>
      </c>
      <c r="D58" s="81"/>
      <c r="E58" s="639"/>
      <c r="F58" s="81"/>
      <c r="G58" s="639"/>
      <c r="H58" s="221">
        <v>1</v>
      </c>
      <c r="I58" s="81"/>
      <c r="J58" s="639"/>
      <c r="K58" s="639"/>
      <c r="L58" s="81"/>
      <c r="M58" s="639"/>
      <c r="N58" s="639"/>
      <c r="O58" s="81"/>
      <c r="P58" s="642"/>
      <c r="Q58" s="527"/>
      <c r="R58" s="528"/>
      <c r="S58" s="522" t="s">
        <v>786</v>
      </c>
    </row>
    <row r="59" spans="1:19" ht="34.5">
      <c r="A59" s="517" t="s">
        <v>1603</v>
      </c>
      <c r="B59" s="230" t="s">
        <v>1120</v>
      </c>
      <c r="C59" s="230" t="s">
        <v>1185</v>
      </c>
      <c r="D59" s="81"/>
      <c r="E59" s="639"/>
      <c r="F59" s="81"/>
      <c r="G59" s="639"/>
      <c r="H59" s="639"/>
      <c r="I59" s="81"/>
      <c r="J59" s="221">
        <v>1</v>
      </c>
      <c r="K59" s="639"/>
      <c r="L59" s="81"/>
      <c r="M59" s="639"/>
      <c r="N59" s="639"/>
      <c r="O59" s="81"/>
      <c r="P59" s="642"/>
      <c r="Q59" s="527"/>
      <c r="R59" s="528"/>
      <c r="S59" s="522" t="s">
        <v>786</v>
      </c>
    </row>
    <row r="60" spans="1:19" ht="35.25" thickBot="1">
      <c r="A60" s="220" t="s">
        <v>1604</v>
      </c>
      <c r="B60" s="230" t="s">
        <v>1121</v>
      </c>
      <c r="C60" s="230" t="s">
        <v>1056</v>
      </c>
      <c r="D60" s="81"/>
      <c r="E60" s="639"/>
      <c r="F60" s="81"/>
      <c r="G60" s="639"/>
      <c r="H60" s="639"/>
      <c r="I60" s="81"/>
      <c r="J60" s="639"/>
      <c r="K60" s="639"/>
      <c r="L60" s="81"/>
      <c r="M60" s="639"/>
      <c r="N60" s="221">
        <v>3</v>
      </c>
      <c r="O60" s="221">
        <v>1</v>
      </c>
      <c r="P60" s="643"/>
      <c r="Q60" s="527"/>
      <c r="R60" s="528"/>
      <c r="S60" s="522" t="s">
        <v>786</v>
      </c>
    </row>
    <row r="61" spans="1:19" ht="16.5" thickBot="1">
      <c r="A61" s="195"/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406">
        <v>915128</v>
      </c>
      <c r="Q61" s="195"/>
      <c r="R61" s="195"/>
      <c r="S61" s="502"/>
    </row>
    <row r="62" spans="1:19">
      <c r="P62" s="167"/>
    </row>
    <row r="63" spans="1:19">
      <c r="P63" s="308"/>
      <c r="Q63" s="308"/>
    </row>
  </sheetData>
  <mergeCells count="18">
    <mergeCell ref="A1:S1"/>
    <mergeCell ref="A4:C4"/>
    <mergeCell ref="D11:F11"/>
    <mergeCell ref="C11:C12"/>
    <mergeCell ref="B11:B12"/>
    <mergeCell ref="A11:A12"/>
    <mergeCell ref="M11:O11"/>
    <mergeCell ref="A2:S2"/>
    <mergeCell ref="A3:S3"/>
    <mergeCell ref="I4:K4"/>
    <mergeCell ref="L4:N4"/>
    <mergeCell ref="A9:C9"/>
    <mergeCell ref="I9:K9"/>
    <mergeCell ref="L9:N9"/>
    <mergeCell ref="P11:R11"/>
    <mergeCell ref="S11:S12"/>
    <mergeCell ref="J11:L11"/>
    <mergeCell ref="G11:I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topLeftCell="A40" workbookViewId="0">
      <selection activeCell="B14" sqref="B14"/>
    </sheetView>
  </sheetViews>
  <sheetFormatPr baseColWidth="10" defaultRowHeight="16.5"/>
  <cols>
    <col min="1" max="1" width="34.28515625" style="283" customWidth="1"/>
    <col min="2" max="2" width="25.42578125" style="284" customWidth="1"/>
    <col min="3" max="3" width="19.42578125" style="19" customWidth="1"/>
    <col min="4" max="4" width="4.7109375" style="278" customWidth="1"/>
    <col min="5" max="5" width="6.140625" style="278" customWidth="1"/>
    <col min="6" max="6" width="4.7109375" style="278" customWidth="1"/>
    <col min="7" max="7" width="5.28515625" style="278" customWidth="1"/>
    <col min="8" max="8" width="5" style="278" customWidth="1"/>
    <col min="9" max="9" width="3.85546875" style="278" customWidth="1"/>
    <col min="10" max="10" width="3.28515625" style="278" customWidth="1"/>
    <col min="11" max="11" width="6.42578125" style="278" customWidth="1"/>
    <col min="12" max="12" width="6.28515625" style="278" customWidth="1"/>
    <col min="13" max="13" width="5.5703125" style="278" customWidth="1"/>
    <col min="14" max="14" width="4.28515625" style="278" customWidth="1"/>
    <col min="15" max="15" width="5.5703125" style="278" customWidth="1"/>
    <col min="16" max="16" width="21.28515625" style="281" customWidth="1"/>
    <col min="17" max="17" width="8.7109375" style="19" bestFit="1" customWidth="1"/>
    <col min="18" max="18" width="9.42578125" style="19" bestFit="1" customWidth="1"/>
    <col min="19" max="19" width="14.42578125" style="285" customWidth="1"/>
    <col min="20" max="256" width="11.42578125" style="19"/>
    <col min="257" max="257" width="34.28515625" style="19" customWidth="1"/>
    <col min="258" max="258" width="25.42578125" style="19" customWidth="1"/>
    <col min="259" max="259" width="16.7109375" style="19" customWidth="1"/>
    <col min="260" max="260" width="4.7109375" style="19" customWidth="1"/>
    <col min="261" max="261" width="3.5703125" style="19" customWidth="1"/>
    <col min="262" max="262" width="4.7109375" style="19" customWidth="1"/>
    <col min="263" max="263" width="3.85546875" style="19" customWidth="1"/>
    <col min="264" max="264" width="4.28515625" style="19" bestFit="1" customWidth="1"/>
    <col min="265" max="265" width="3.85546875" style="19" customWidth="1"/>
    <col min="266" max="266" width="3.28515625" style="19" customWidth="1"/>
    <col min="267" max="268" width="3.7109375" style="19" bestFit="1" customWidth="1"/>
    <col min="269" max="269" width="3.7109375" style="19" customWidth="1"/>
    <col min="270" max="270" width="4.28515625" style="19" customWidth="1"/>
    <col min="271" max="271" width="3.28515625" style="19" bestFit="1" customWidth="1"/>
    <col min="272" max="272" width="21.28515625" style="19" customWidth="1"/>
    <col min="273" max="273" width="8.7109375" style="19" bestFit="1" customWidth="1"/>
    <col min="274" max="274" width="9.42578125" style="19" bestFit="1" customWidth="1"/>
    <col min="275" max="275" width="14.42578125" style="19" customWidth="1"/>
    <col min="276" max="512" width="11.42578125" style="19"/>
    <col min="513" max="513" width="34.28515625" style="19" customWidth="1"/>
    <col min="514" max="514" width="25.42578125" style="19" customWidth="1"/>
    <col min="515" max="515" width="16.7109375" style="19" customWidth="1"/>
    <col min="516" max="516" width="4.7109375" style="19" customWidth="1"/>
    <col min="517" max="517" width="3.5703125" style="19" customWidth="1"/>
    <col min="518" max="518" width="4.7109375" style="19" customWidth="1"/>
    <col min="519" max="519" width="3.85546875" style="19" customWidth="1"/>
    <col min="520" max="520" width="4.28515625" style="19" bestFit="1" customWidth="1"/>
    <col min="521" max="521" width="3.85546875" style="19" customWidth="1"/>
    <col min="522" max="522" width="3.28515625" style="19" customWidth="1"/>
    <col min="523" max="524" width="3.7109375" style="19" bestFit="1" customWidth="1"/>
    <col min="525" max="525" width="3.7109375" style="19" customWidth="1"/>
    <col min="526" max="526" width="4.28515625" style="19" customWidth="1"/>
    <col min="527" max="527" width="3.28515625" style="19" bestFit="1" customWidth="1"/>
    <col min="528" max="528" width="21.28515625" style="19" customWidth="1"/>
    <col min="529" max="529" width="8.7109375" style="19" bestFit="1" customWidth="1"/>
    <col min="530" max="530" width="9.42578125" style="19" bestFit="1" customWidth="1"/>
    <col min="531" max="531" width="14.42578125" style="19" customWidth="1"/>
    <col min="532" max="768" width="11.42578125" style="19"/>
    <col min="769" max="769" width="34.28515625" style="19" customWidth="1"/>
    <col min="770" max="770" width="25.42578125" style="19" customWidth="1"/>
    <col min="771" max="771" width="16.7109375" style="19" customWidth="1"/>
    <col min="772" max="772" width="4.7109375" style="19" customWidth="1"/>
    <col min="773" max="773" width="3.5703125" style="19" customWidth="1"/>
    <col min="774" max="774" width="4.7109375" style="19" customWidth="1"/>
    <col min="775" max="775" width="3.85546875" style="19" customWidth="1"/>
    <col min="776" max="776" width="4.28515625" style="19" bestFit="1" customWidth="1"/>
    <col min="777" max="777" width="3.85546875" style="19" customWidth="1"/>
    <col min="778" max="778" width="3.28515625" style="19" customWidth="1"/>
    <col min="779" max="780" width="3.7109375" style="19" bestFit="1" customWidth="1"/>
    <col min="781" max="781" width="3.7109375" style="19" customWidth="1"/>
    <col min="782" max="782" width="4.28515625" style="19" customWidth="1"/>
    <col min="783" max="783" width="3.28515625" style="19" bestFit="1" customWidth="1"/>
    <col min="784" max="784" width="21.28515625" style="19" customWidth="1"/>
    <col min="785" max="785" width="8.7109375" style="19" bestFit="1" customWidth="1"/>
    <col min="786" max="786" width="9.42578125" style="19" bestFit="1" customWidth="1"/>
    <col min="787" max="787" width="14.42578125" style="19" customWidth="1"/>
    <col min="788" max="1024" width="11.42578125" style="19"/>
    <col min="1025" max="1025" width="34.28515625" style="19" customWidth="1"/>
    <col min="1026" max="1026" width="25.42578125" style="19" customWidth="1"/>
    <col min="1027" max="1027" width="16.7109375" style="19" customWidth="1"/>
    <col min="1028" max="1028" width="4.7109375" style="19" customWidth="1"/>
    <col min="1029" max="1029" width="3.5703125" style="19" customWidth="1"/>
    <col min="1030" max="1030" width="4.7109375" style="19" customWidth="1"/>
    <col min="1031" max="1031" width="3.85546875" style="19" customWidth="1"/>
    <col min="1032" max="1032" width="4.28515625" style="19" bestFit="1" customWidth="1"/>
    <col min="1033" max="1033" width="3.85546875" style="19" customWidth="1"/>
    <col min="1034" max="1034" width="3.28515625" style="19" customWidth="1"/>
    <col min="1035" max="1036" width="3.7109375" style="19" bestFit="1" customWidth="1"/>
    <col min="1037" max="1037" width="3.7109375" style="19" customWidth="1"/>
    <col min="1038" max="1038" width="4.28515625" style="19" customWidth="1"/>
    <col min="1039" max="1039" width="3.28515625" style="19" bestFit="1" customWidth="1"/>
    <col min="1040" max="1040" width="21.28515625" style="19" customWidth="1"/>
    <col min="1041" max="1041" width="8.7109375" style="19" bestFit="1" customWidth="1"/>
    <col min="1042" max="1042" width="9.42578125" style="19" bestFit="1" customWidth="1"/>
    <col min="1043" max="1043" width="14.42578125" style="19" customWidth="1"/>
    <col min="1044" max="1280" width="11.42578125" style="19"/>
    <col min="1281" max="1281" width="34.28515625" style="19" customWidth="1"/>
    <col min="1282" max="1282" width="25.42578125" style="19" customWidth="1"/>
    <col min="1283" max="1283" width="16.7109375" style="19" customWidth="1"/>
    <col min="1284" max="1284" width="4.7109375" style="19" customWidth="1"/>
    <col min="1285" max="1285" width="3.5703125" style="19" customWidth="1"/>
    <col min="1286" max="1286" width="4.7109375" style="19" customWidth="1"/>
    <col min="1287" max="1287" width="3.85546875" style="19" customWidth="1"/>
    <col min="1288" max="1288" width="4.28515625" style="19" bestFit="1" customWidth="1"/>
    <col min="1289" max="1289" width="3.85546875" style="19" customWidth="1"/>
    <col min="1290" max="1290" width="3.28515625" style="19" customWidth="1"/>
    <col min="1291" max="1292" width="3.7109375" style="19" bestFit="1" customWidth="1"/>
    <col min="1293" max="1293" width="3.7109375" style="19" customWidth="1"/>
    <col min="1294" max="1294" width="4.28515625" style="19" customWidth="1"/>
    <col min="1295" max="1295" width="3.28515625" style="19" bestFit="1" customWidth="1"/>
    <col min="1296" max="1296" width="21.28515625" style="19" customWidth="1"/>
    <col min="1297" max="1297" width="8.7109375" style="19" bestFit="1" customWidth="1"/>
    <col min="1298" max="1298" width="9.42578125" style="19" bestFit="1" customWidth="1"/>
    <col min="1299" max="1299" width="14.42578125" style="19" customWidth="1"/>
    <col min="1300" max="1536" width="11.42578125" style="19"/>
    <col min="1537" max="1537" width="34.28515625" style="19" customWidth="1"/>
    <col min="1538" max="1538" width="25.42578125" style="19" customWidth="1"/>
    <col min="1539" max="1539" width="16.7109375" style="19" customWidth="1"/>
    <col min="1540" max="1540" width="4.7109375" style="19" customWidth="1"/>
    <col min="1541" max="1541" width="3.5703125" style="19" customWidth="1"/>
    <col min="1542" max="1542" width="4.7109375" style="19" customWidth="1"/>
    <col min="1543" max="1543" width="3.85546875" style="19" customWidth="1"/>
    <col min="1544" max="1544" width="4.28515625" style="19" bestFit="1" customWidth="1"/>
    <col min="1545" max="1545" width="3.85546875" style="19" customWidth="1"/>
    <col min="1546" max="1546" width="3.28515625" style="19" customWidth="1"/>
    <col min="1547" max="1548" width="3.7109375" style="19" bestFit="1" customWidth="1"/>
    <col min="1549" max="1549" width="3.7109375" style="19" customWidth="1"/>
    <col min="1550" max="1550" width="4.28515625" style="19" customWidth="1"/>
    <col min="1551" max="1551" width="3.28515625" style="19" bestFit="1" customWidth="1"/>
    <col min="1552" max="1552" width="21.28515625" style="19" customWidth="1"/>
    <col min="1553" max="1553" width="8.7109375" style="19" bestFit="1" customWidth="1"/>
    <col min="1554" max="1554" width="9.42578125" style="19" bestFit="1" customWidth="1"/>
    <col min="1555" max="1555" width="14.42578125" style="19" customWidth="1"/>
    <col min="1556" max="1792" width="11.42578125" style="19"/>
    <col min="1793" max="1793" width="34.28515625" style="19" customWidth="1"/>
    <col min="1794" max="1794" width="25.42578125" style="19" customWidth="1"/>
    <col min="1795" max="1795" width="16.7109375" style="19" customWidth="1"/>
    <col min="1796" max="1796" width="4.7109375" style="19" customWidth="1"/>
    <col min="1797" max="1797" width="3.5703125" style="19" customWidth="1"/>
    <col min="1798" max="1798" width="4.7109375" style="19" customWidth="1"/>
    <col min="1799" max="1799" width="3.85546875" style="19" customWidth="1"/>
    <col min="1800" max="1800" width="4.28515625" style="19" bestFit="1" customWidth="1"/>
    <col min="1801" max="1801" width="3.85546875" style="19" customWidth="1"/>
    <col min="1802" max="1802" width="3.28515625" style="19" customWidth="1"/>
    <col min="1803" max="1804" width="3.7109375" style="19" bestFit="1" customWidth="1"/>
    <col min="1805" max="1805" width="3.7109375" style="19" customWidth="1"/>
    <col min="1806" max="1806" width="4.28515625" style="19" customWidth="1"/>
    <col min="1807" max="1807" width="3.28515625" style="19" bestFit="1" customWidth="1"/>
    <col min="1808" max="1808" width="21.28515625" style="19" customWidth="1"/>
    <col min="1809" max="1809" width="8.7109375" style="19" bestFit="1" customWidth="1"/>
    <col min="1810" max="1810" width="9.42578125" style="19" bestFit="1" customWidth="1"/>
    <col min="1811" max="1811" width="14.42578125" style="19" customWidth="1"/>
    <col min="1812" max="2048" width="11.42578125" style="19"/>
    <col min="2049" max="2049" width="34.28515625" style="19" customWidth="1"/>
    <col min="2050" max="2050" width="25.42578125" style="19" customWidth="1"/>
    <col min="2051" max="2051" width="16.7109375" style="19" customWidth="1"/>
    <col min="2052" max="2052" width="4.7109375" style="19" customWidth="1"/>
    <col min="2053" max="2053" width="3.5703125" style="19" customWidth="1"/>
    <col min="2054" max="2054" width="4.7109375" style="19" customWidth="1"/>
    <col min="2055" max="2055" width="3.85546875" style="19" customWidth="1"/>
    <col min="2056" max="2056" width="4.28515625" style="19" bestFit="1" customWidth="1"/>
    <col min="2057" max="2057" width="3.85546875" style="19" customWidth="1"/>
    <col min="2058" max="2058" width="3.28515625" style="19" customWidth="1"/>
    <col min="2059" max="2060" width="3.7109375" style="19" bestFit="1" customWidth="1"/>
    <col min="2061" max="2061" width="3.7109375" style="19" customWidth="1"/>
    <col min="2062" max="2062" width="4.28515625" style="19" customWidth="1"/>
    <col min="2063" max="2063" width="3.28515625" style="19" bestFit="1" customWidth="1"/>
    <col min="2064" max="2064" width="21.28515625" style="19" customWidth="1"/>
    <col min="2065" max="2065" width="8.7109375" style="19" bestFit="1" customWidth="1"/>
    <col min="2066" max="2066" width="9.42578125" style="19" bestFit="1" customWidth="1"/>
    <col min="2067" max="2067" width="14.42578125" style="19" customWidth="1"/>
    <col min="2068" max="2304" width="11.42578125" style="19"/>
    <col min="2305" max="2305" width="34.28515625" style="19" customWidth="1"/>
    <col min="2306" max="2306" width="25.42578125" style="19" customWidth="1"/>
    <col min="2307" max="2307" width="16.7109375" style="19" customWidth="1"/>
    <col min="2308" max="2308" width="4.7109375" style="19" customWidth="1"/>
    <col min="2309" max="2309" width="3.5703125" style="19" customWidth="1"/>
    <col min="2310" max="2310" width="4.7109375" style="19" customWidth="1"/>
    <col min="2311" max="2311" width="3.85546875" style="19" customWidth="1"/>
    <col min="2312" max="2312" width="4.28515625" style="19" bestFit="1" customWidth="1"/>
    <col min="2313" max="2313" width="3.85546875" style="19" customWidth="1"/>
    <col min="2314" max="2314" width="3.28515625" style="19" customWidth="1"/>
    <col min="2315" max="2316" width="3.7109375" style="19" bestFit="1" customWidth="1"/>
    <col min="2317" max="2317" width="3.7109375" style="19" customWidth="1"/>
    <col min="2318" max="2318" width="4.28515625" style="19" customWidth="1"/>
    <col min="2319" max="2319" width="3.28515625" style="19" bestFit="1" customWidth="1"/>
    <col min="2320" max="2320" width="21.28515625" style="19" customWidth="1"/>
    <col min="2321" max="2321" width="8.7109375" style="19" bestFit="1" customWidth="1"/>
    <col min="2322" max="2322" width="9.42578125" style="19" bestFit="1" customWidth="1"/>
    <col min="2323" max="2323" width="14.42578125" style="19" customWidth="1"/>
    <col min="2324" max="2560" width="11.42578125" style="19"/>
    <col min="2561" max="2561" width="34.28515625" style="19" customWidth="1"/>
    <col min="2562" max="2562" width="25.42578125" style="19" customWidth="1"/>
    <col min="2563" max="2563" width="16.7109375" style="19" customWidth="1"/>
    <col min="2564" max="2564" width="4.7109375" style="19" customWidth="1"/>
    <col min="2565" max="2565" width="3.5703125" style="19" customWidth="1"/>
    <col min="2566" max="2566" width="4.7109375" style="19" customWidth="1"/>
    <col min="2567" max="2567" width="3.85546875" style="19" customWidth="1"/>
    <col min="2568" max="2568" width="4.28515625" style="19" bestFit="1" customWidth="1"/>
    <col min="2569" max="2569" width="3.85546875" style="19" customWidth="1"/>
    <col min="2570" max="2570" width="3.28515625" style="19" customWidth="1"/>
    <col min="2571" max="2572" width="3.7109375" style="19" bestFit="1" customWidth="1"/>
    <col min="2573" max="2573" width="3.7109375" style="19" customWidth="1"/>
    <col min="2574" max="2574" width="4.28515625" style="19" customWidth="1"/>
    <col min="2575" max="2575" width="3.28515625" style="19" bestFit="1" customWidth="1"/>
    <col min="2576" max="2576" width="21.28515625" style="19" customWidth="1"/>
    <col min="2577" max="2577" width="8.7109375" style="19" bestFit="1" customWidth="1"/>
    <col min="2578" max="2578" width="9.42578125" style="19" bestFit="1" customWidth="1"/>
    <col min="2579" max="2579" width="14.42578125" style="19" customWidth="1"/>
    <col min="2580" max="2816" width="11.42578125" style="19"/>
    <col min="2817" max="2817" width="34.28515625" style="19" customWidth="1"/>
    <col min="2818" max="2818" width="25.42578125" style="19" customWidth="1"/>
    <col min="2819" max="2819" width="16.7109375" style="19" customWidth="1"/>
    <col min="2820" max="2820" width="4.7109375" style="19" customWidth="1"/>
    <col min="2821" max="2821" width="3.5703125" style="19" customWidth="1"/>
    <col min="2822" max="2822" width="4.7109375" style="19" customWidth="1"/>
    <col min="2823" max="2823" width="3.85546875" style="19" customWidth="1"/>
    <col min="2824" max="2824" width="4.28515625" style="19" bestFit="1" customWidth="1"/>
    <col min="2825" max="2825" width="3.85546875" style="19" customWidth="1"/>
    <col min="2826" max="2826" width="3.28515625" style="19" customWidth="1"/>
    <col min="2827" max="2828" width="3.7109375" style="19" bestFit="1" customWidth="1"/>
    <col min="2829" max="2829" width="3.7109375" style="19" customWidth="1"/>
    <col min="2830" max="2830" width="4.28515625" style="19" customWidth="1"/>
    <col min="2831" max="2831" width="3.28515625" style="19" bestFit="1" customWidth="1"/>
    <col min="2832" max="2832" width="21.28515625" style="19" customWidth="1"/>
    <col min="2833" max="2833" width="8.7109375" style="19" bestFit="1" customWidth="1"/>
    <col min="2834" max="2834" width="9.42578125" style="19" bestFit="1" customWidth="1"/>
    <col min="2835" max="2835" width="14.42578125" style="19" customWidth="1"/>
    <col min="2836" max="3072" width="11.42578125" style="19"/>
    <col min="3073" max="3073" width="34.28515625" style="19" customWidth="1"/>
    <col min="3074" max="3074" width="25.42578125" style="19" customWidth="1"/>
    <col min="3075" max="3075" width="16.7109375" style="19" customWidth="1"/>
    <col min="3076" max="3076" width="4.7109375" style="19" customWidth="1"/>
    <col min="3077" max="3077" width="3.5703125" style="19" customWidth="1"/>
    <col min="3078" max="3078" width="4.7109375" style="19" customWidth="1"/>
    <col min="3079" max="3079" width="3.85546875" style="19" customWidth="1"/>
    <col min="3080" max="3080" width="4.28515625" style="19" bestFit="1" customWidth="1"/>
    <col min="3081" max="3081" width="3.85546875" style="19" customWidth="1"/>
    <col min="3082" max="3082" width="3.28515625" style="19" customWidth="1"/>
    <col min="3083" max="3084" width="3.7109375" style="19" bestFit="1" customWidth="1"/>
    <col min="3085" max="3085" width="3.7109375" style="19" customWidth="1"/>
    <col min="3086" max="3086" width="4.28515625" style="19" customWidth="1"/>
    <col min="3087" max="3087" width="3.28515625" style="19" bestFit="1" customWidth="1"/>
    <col min="3088" max="3088" width="21.28515625" style="19" customWidth="1"/>
    <col min="3089" max="3089" width="8.7109375" style="19" bestFit="1" customWidth="1"/>
    <col min="3090" max="3090" width="9.42578125" style="19" bestFit="1" customWidth="1"/>
    <col min="3091" max="3091" width="14.42578125" style="19" customWidth="1"/>
    <col min="3092" max="3328" width="11.42578125" style="19"/>
    <col min="3329" max="3329" width="34.28515625" style="19" customWidth="1"/>
    <col min="3330" max="3330" width="25.42578125" style="19" customWidth="1"/>
    <col min="3331" max="3331" width="16.7109375" style="19" customWidth="1"/>
    <col min="3332" max="3332" width="4.7109375" style="19" customWidth="1"/>
    <col min="3333" max="3333" width="3.5703125" style="19" customWidth="1"/>
    <col min="3334" max="3334" width="4.7109375" style="19" customWidth="1"/>
    <col min="3335" max="3335" width="3.85546875" style="19" customWidth="1"/>
    <col min="3336" max="3336" width="4.28515625" style="19" bestFit="1" customWidth="1"/>
    <col min="3337" max="3337" width="3.85546875" style="19" customWidth="1"/>
    <col min="3338" max="3338" width="3.28515625" style="19" customWidth="1"/>
    <col min="3339" max="3340" width="3.7109375" style="19" bestFit="1" customWidth="1"/>
    <col min="3341" max="3341" width="3.7109375" style="19" customWidth="1"/>
    <col min="3342" max="3342" width="4.28515625" style="19" customWidth="1"/>
    <col min="3343" max="3343" width="3.28515625" style="19" bestFit="1" customWidth="1"/>
    <col min="3344" max="3344" width="21.28515625" style="19" customWidth="1"/>
    <col min="3345" max="3345" width="8.7109375" style="19" bestFit="1" customWidth="1"/>
    <col min="3346" max="3346" width="9.42578125" style="19" bestFit="1" customWidth="1"/>
    <col min="3347" max="3347" width="14.42578125" style="19" customWidth="1"/>
    <col min="3348" max="3584" width="11.42578125" style="19"/>
    <col min="3585" max="3585" width="34.28515625" style="19" customWidth="1"/>
    <col min="3586" max="3586" width="25.42578125" style="19" customWidth="1"/>
    <col min="3587" max="3587" width="16.7109375" style="19" customWidth="1"/>
    <col min="3588" max="3588" width="4.7109375" style="19" customWidth="1"/>
    <col min="3589" max="3589" width="3.5703125" style="19" customWidth="1"/>
    <col min="3590" max="3590" width="4.7109375" style="19" customWidth="1"/>
    <col min="3591" max="3591" width="3.85546875" style="19" customWidth="1"/>
    <col min="3592" max="3592" width="4.28515625" style="19" bestFit="1" customWidth="1"/>
    <col min="3593" max="3593" width="3.85546875" style="19" customWidth="1"/>
    <col min="3594" max="3594" width="3.28515625" style="19" customWidth="1"/>
    <col min="3595" max="3596" width="3.7109375" style="19" bestFit="1" customWidth="1"/>
    <col min="3597" max="3597" width="3.7109375" style="19" customWidth="1"/>
    <col min="3598" max="3598" width="4.28515625" style="19" customWidth="1"/>
    <col min="3599" max="3599" width="3.28515625" style="19" bestFit="1" customWidth="1"/>
    <col min="3600" max="3600" width="21.28515625" style="19" customWidth="1"/>
    <col min="3601" max="3601" width="8.7109375" style="19" bestFit="1" customWidth="1"/>
    <col min="3602" max="3602" width="9.42578125" style="19" bestFit="1" customWidth="1"/>
    <col min="3603" max="3603" width="14.42578125" style="19" customWidth="1"/>
    <col min="3604" max="3840" width="11.42578125" style="19"/>
    <col min="3841" max="3841" width="34.28515625" style="19" customWidth="1"/>
    <col min="3842" max="3842" width="25.42578125" style="19" customWidth="1"/>
    <col min="3843" max="3843" width="16.7109375" style="19" customWidth="1"/>
    <col min="3844" max="3844" width="4.7109375" style="19" customWidth="1"/>
    <col min="3845" max="3845" width="3.5703125" style="19" customWidth="1"/>
    <col min="3846" max="3846" width="4.7109375" style="19" customWidth="1"/>
    <col min="3847" max="3847" width="3.85546875" style="19" customWidth="1"/>
    <col min="3848" max="3848" width="4.28515625" style="19" bestFit="1" customWidth="1"/>
    <col min="3849" max="3849" width="3.85546875" style="19" customWidth="1"/>
    <col min="3850" max="3850" width="3.28515625" style="19" customWidth="1"/>
    <col min="3851" max="3852" width="3.7109375" style="19" bestFit="1" customWidth="1"/>
    <col min="3853" max="3853" width="3.7109375" style="19" customWidth="1"/>
    <col min="3854" max="3854" width="4.28515625" style="19" customWidth="1"/>
    <col min="3855" max="3855" width="3.28515625" style="19" bestFit="1" customWidth="1"/>
    <col min="3856" max="3856" width="21.28515625" style="19" customWidth="1"/>
    <col min="3857" max="3857" width="8.7109375" style="19" bestFit="1" customWidth="1"/>
    <col min="3858" max="3858" width="9.42578125" style="19" bestFit="1" customWidth="1"/>
    <col min="3859" max="3859" width="14.42578125" style="19" customWidth="1"/>
    <col min="3860" max="4096" width="11.42578125" style="19"/>
    <col min="4097" max="4097" width="34.28515625" style="19" customWidth="1"/>
    <col min="4098" max="4098" width="25.42578125" style="19" customWidth="1"/>
    <col min="4099" max="4099" width="16.7109375" style="19" customWidth="1"/>
    <col min="4100" max="4100" width="4.7109375" style="19" customWidth="1"/>
    <col min="4101" max="4101" width="3.5703125" style="19" customWidth="1"/>
    <col min="4102" max="4102" width="4.7109375" style="19" customWidth="1"/>
    <col min="4103" max="4103" width="3.85546875" style="19" customWidth="1"/>
    <col min="4104" max="4104" width="4.28515625" style="19" bestFit="1" customWidth="1"/>
    <col min="4105" max="4105" width="3.85546875" style="19" customWidth="1"/>
    <col min="4106" max="4106" width="3.28515625" style="19" customWidth="1"/>
    <col min="4107" max="4108" width="3.7109375" style="19" bestFit="1" customWidth="1"/>
    <col min="4109" max="4109" width="3.7109375" style="19" customWidth="1"/>
    <col min="4110" max="4110" width="4.28515625" style="19" customWidth="1"/>
    <col min="4111" max="4111" width="3.28515625" style="19" bestFit="1" customWidth="1"/>
    <col min="4112" max="4112" width="21.28515625" style="19" customWidth="1"/>
    <col min="4113" max="4113" width="8.7109375" style="19" bestFit="1" customWidth="1"/>
    <col min="4114" max="4114" width="9.42578125" style="19" bestFit="1" customWidth="1"/>
    <col min="4115" max="4115" width="14.42578125" style="19" customWidth="1"/>
    <col min="4116" max="4352" width="11.42578125" style="19"/>
    <col min="4353" max="4353" width="34.28515625" style="19" customWidth="1"/>
    <col min="4354" max="4354" width="25.42578125" style="19" customWidth="1"/>
    <col min="4355" max="4355" width="16.7109375" style="19" customWidth="1"/>
    <col min="4356" max="4356" width="4.7109375" style="19" customWidth="1"/>
    <col min="4357" max="4357" width="3.5703125" style="19" customWidth="1"/>
    <col min="4358" max="4358" width="4.7109375" style="19" customWidth="1"/>
    <col min="4359" max="4359" width="3.85546875" style="19" customWidth="1"/>
    <col min="4360" max="4360" width="4.28515625" style="19" bestFit="1" customWidth="1"/>
    <col min="4361" max="4361" width="3.85546875" style="19" customWidth="1"/>
    <col min="4362" max="4362" width="3.28515625" style="19" customWidth="1"/>
    <col min="4363" max="4364" width="3.7109375" style="19" bestFit="1" customWidth="1"/>
    <col min="4365" max="4365" width="3.7109375" style="19" customWidth="1"/>
    <col min="4366" max="4366" width="4.28515625" style="19" customWidth="1"/>
    <col min="4367" max="4367" width="3.28515625" style="19" bestFit="1" customWidth="1"/>
    <col min="4368" max="4368" width="21.28515625" style="19" customWidth="1"/>
    <col min="4369" max="4369" width="8.7109375" style="19" bestFit="1" customWidth="1"/>
    <col min="4370" max="4370" width="9.42578125" style="19" bestFit="1" customWidth="1"/>
    <col min="4371" max="4371" width="14.42578125" style="19" customWidth="1"/>
    <col min="4372" max="4608" width="11.42578125" style="19"/>
    <col min="4609" max="4609" width="34.28515625" style="19" customWidth="1"/>
    <col min="4610" max="4610" width="25.42578125" style="19" customWidth="1"/>
    <col min="4611" max="4611" width="16.7109375" style="19" customWidth="1"/>
    <col min="4612" max="4612" width="4.7109375" style="19" customWidth="1"/>
    <col min="4613" max="4613" width="3.5703125" style="19" customWidth="1"/>
    <col min="4614" max="4614" width="4.7109375" style="19" customWidth="1"/>
    <col min="4615" max="4615" width="3.85546875" style="19" customWidth="1"/>
    <col min="4616" max="4616" width="4.28515625" style="19" bestFit="1" customWidth="1"/>
    <col min="4617" max="4617" width="3.85546875" style="19" customWidth="1"/>
    <col min="4618" max="4618" width="3.28515625" style="19" customWidth="1"/>
    <col min="4619" max="4620" width="3.7109375" style="19" bestFit="1" customWidth="1"/>
    <col min="4621" max="4621" width="3.7109375" style="19" customWidth="1"/>
    <col min="4622" max="4622" width="4.28515625" style="19" customWidth="1"/>
    <col min="4623" max="4623" width="3.28515625" style="19" bestFit="1" customWidth="1"/>
    <col min="4624" max="4624" width="21.28515625" style="19" customWidth="1"/>
    <col min="4625" max="4625" width="8.7109375" style="19" bestFit="1" customWidth="1"/>
    <col min="4626" max="4626" width="9.42578125" style="19" bestFit="1" customWidth="1"/>
    <col min="4627" max="4627" width="14.42578125" style="19" customWidth="1"/>
    <col min="4628" max="4864" width="11.42578125" style="19"/>
    <col min="4865" max="4865" width="34.28515625" style="19" customWidth="1"/>
    <col min="4866" max="4866" width="25.42578125" style="19" customWidth="1"/>
    <col min="4867" max="4867" width="16.7109375" style="19" customWidth="1"/>
    <col min="4868" max="4868" width="4.7109375" style="19" customWidth="1"/>
    <col min="4869" max="4869" width="3.5703125" style="19" customWidth="1"/>
    <col min="4870" max="4870" width="4.7109375" style="19" customWidth="1"/>
    <col min="4871" max="4871" width="3.85546875" style="19" customWidth="1"/>
    <col min="4872" max="4872" width="4.28515625" style="19" bestFit="1" customWidth="1"/>
    <col min="4873" max="4873" width="3.85546875" style="19" customWidth="1"/>
    <col min="4874" max="4874" width="3.28515625" style="19" customWidth="1"/>
    <col min="4875" max="4876" width="3.7109375" style="19" bestFit="1" customWidth="1"/>
    <col min="4877" max="4877" width="3.7109375" style="19" customWidth="1"/>
    <col min="4878" max="4878" width="4.28515625" style="19" customWidth="1"/>
    <col min="4879" max="4879" width="3.28515625" style="19" bestFit="1" customWidth="1"/>
    <col min="4880" max="4880" width="21.28515625" style="19" customWidth="1"/>
    <col min="4881" max="4881" width="8.7109375" style="19" bestFit="1" customWidth="1"/>
    <col min="4882" max="4882" width="9.42578125" style="19" bestFit="1" customWidth="1"/>
    <col min="4883" max="4883" width="14.42578125" style="19" customWidth="1"/>
    <col min="4884" max="5120" width="11.42578125" style="19"/>
    <col min="5121" max="5121" width="34.28515625" style="19" customWidth="1"/>
    <col min="5122" max="5122" width="25.42578125" style="19" customWidth="1"/>
    <col min="5123" max="5123" width="16.7109375" style="19" customWidth="1"/>
    <col min="5124" max="5124" width="4.7109375" style="19" customWidth="1"/>
    <col min="5125" max="5125" width="3.5703125" style="19" customWidth="1"/>
    <col min="5126" max="5126" width="4.7109375" style="19" customWidth="1"/>
    <col min="5127" max="5127" width="3.85546875" style="19" customWidth="1"/>
    <col min="5128" max="5128" width="4.28515625" style="19" bestFit="1" customWidth="1"/>
    <col min="5129" max="5129" width="3.85546875" style="19" customWidth="1"/>
    <col min="5130" max="5130" width="3.28515625" style="19" customWidth="1"/>
    <col min="5131" max="5132" width="3.7109375" style="19" bestFit="1" customWidth="1"/>
    <col min="5133" max="5133" width="3.7109375" style="19" customWidth="1"/>
    <col min="5134" max="5134" width="4.28515625" style="19" customWidth="1"/>
    <col min="5135" max="5135" width="3.28515625" style="19" bestFit="1" customWidth="1"/>
    <col min="5136" max="5136" width="21.28515625" style="19" customWidth="1"/>
    <col min="5137" max="5137" width="8.7109375" style="19" bestFit="1" customWidth="1"/>
    <col min="5138" max="5138" width="9.42578125" style="19" bestFit="1" customWidth="1"/>
    <col min="5139" max="5139" width="14.42578125" style="19" customWidth="1"/>
    <col min="5140" max="5376" width="11.42578125" style="19"/>
    <col min="5377" max="5377" width="34.28515625" style="19" customWidth="1"/>
    <col min="5378" max="5378" width="25.42578125" style="19" customWidth="1"/>
    <col min="5379" max="5379" width="16.7109375" style="19" customWidth="1"/>
    <col min="5380" max="5380" width="4.7109375" style="19" customWidth="1"/>
    <col min="5381" max="5381" width="3.5703125" style="19" customWidth="1"/>
    <col min="5382" max="5382" width="4.7109375" style="19" customWidth="1"/>
    <col min="5383" max="5383" width="3.85546875" style="19" customWidth="1"/>
    <col min="5384" max="5384" width="4.28515625" style="19" bestFit="1" customWidth="1"/>
    <col min="5385" max="5385" width="3.85546875" style="19" customWidth="1"/>
    <col min="5386" max="5386" width="3.28515625" style="19" customWidth="1"/>
    <col min="5387" max="5388" width="3.7109375" style="19" bestFit="1" customWidth="1"/>
    <col min="5389" max="5389" width="3.7109375" style="19" customWidth="1"/>
    <col min="5390" max="5390" width="4.28515625" style="19" customWidth="1"/>
    <col min="5391" max="5391" width="3.28515625" style="19" bestFit="1" customWidth="1"/>
    <col min="5392" max="5392" width="21.28515625" style="19" customWidth="1"/>
    <col min="5393" max="5393" width="8.7109375" style="19" bestFit="1" customWidth="1"/>
    <col min="5394" max="5394" width="9.42578125" style="19" bestFit="1" customWidth="1"/>
    <col min="5395" max="5395" width="14.42578125" style="19" customWidth="1"/>
    <col min="5396" max="5632" width="11.42578125" style="19"/>
    <col min="5633" max="5633" width="34.28515625" style="19" customWidth="1"/>
    <col min="5634" max="5634" width="25.42578125" style="19" customWidth="1"/>
    <col min="5635" max="5635" width="16.7109375" style="19" customWidth="1"/>
    <col min="5636" max="5636" width="4.7109375" style="19" customWidth="1"/>
    <col min="5637" max="5637" width="3.5703125" style="19" customWidth="1"/>
    <col min="5638" max="5638" width="4.7109375" style="19" customWidth="1"/>
    <col min="5639" max="5639" width="3.85546875" style="19" customWidth="1"/>
    <col min="5640" max="5640" width="4.28515625" style="19" bestFit="1" customWidth="1"/>
    <col min="5641" max="5641" width="3.85546875" style="19" customWidth="1"/>
    <col min="5642" max="5642" width="3.28515625" style="19" customWidth="1"/>
    <col min="5643" max="5644" width="3.7109375" style="19" bestFit="1" customWidth="1"/>
    <col min="5645" max="5645" width="3.7109375" style="19" customWidth="1"/>
    <col min="5646" max="5646" width="4.28515625" style="19" customWidth="1"/>
    <col min="5647" max="5647" width="3.28515625" style="19" bestFit="1" customWidth="1"/>
    <col min="5648" max="5648" width="21.28515625" style="19" customWidth="1"/>
    <col min="5649" max="5649" width="8.7109375" style="19" bestFit="1" customWidth="1"/>
    <col min="5650" max="5650" width="9.42578125" style="19" bestFit="1" customWidth="1"/>
    <col min="5651" max="5651" width="14.42578125" style="19" customWidth="1"/>
    <col min="5652" max="5888" width="11.42578125" style="19"/>
    <col min="5889" max="5889" width="34.28515625" style="19" customWidth="1"/>
    <col min="5890" max="5890" width="25.42578125" style="19" customWidth="1"/>
    <col min="5891" max="5891" width="16.7109375" style="19" customWidth="1"/>
    <col min="5892" max="5892" width="4.7109375" style="19" customWidth="1"/>
    <col min="5893" max="5893" width="3.5703125" style="19" customWidth="1"/>
    <col min="5894" max="5894" width="4.7109375" style="19" customWidth="1"/>
    <col min="5895" max="5895" width="3.85546875" style="19" customWidth="1"/>
    <col min="5896" max="5896" width="4.28515625" style="19" bestFit="1" customWidth="1"/>
    <col min="5897" max="5897" width="3.85546875" style="19" customWidth="1"/>
    <col min="5898" max="5898" width="3.28515625" style="19" customWidth="1"/>
    <col min="5899" max="5900" width="3.7109375" style="19" bestFit="1" customWidth="1"/>
    <col min="5901" max="5901" width="3.7109375" style="19" customWidth="1"/>
    <col min="5902" max="5902" width="4.28515625" style="19" customWidth="1"/>
    <col min="5903" max="5903" width="3.28515625" style="19" bestFit="1" customWidth="1"/>
    <col min="5904" max="5904" width="21.28515625" style="19" customWidth="1"/>
    <col min="5905" max="5905" width="8.7109375" style="19" bestFit="1" customWidth="1"/>
    <col min="5906" max="5906" width="9.42578125" style="19" bestFit="1" customWidth="1"/>
    <col min="5907" max="5907" width="14.42578125" style="19" customWidth="1"/>
    <col min="5908" max="6144" width="11.42578125" style="19"/>
    <col min="6145" max="6145" width="34.28515625" style="19" customWidth="1"/>
    <col min="6146" max="6146" width="25.42578125" style="19" customWidth="1"/>
    <col min="6147" max="6147" width="16.7109375" style="19" customWidth="1"/>
    <col min="6148" max="6148" width="4.7109375" style="19" customWidth="1"/>
    <col min="6149" max="6149" width="3.5703125" style="19" customWidth="1"/>
    <col min="6150" max="6150" width="4.7109375" style="19" customWidth="1"/>
    <col min="6151" max="6151" width="3.85546875" style="19" customWidth="1"/>
    <col min="6152" max="6152" width="4.28515625" style="19" bestFit="1" customWidth="1"/>
    <col min="6153" max="6153" width="3.85546875" style="19" customWidth="1"/>
    <col min="6154" max="6154" width="3.28515625" style="19" customWidth="1"/>
    <col min="6155" max="6156" width="3.7109375" style="19" bestFit="1" customWidth="1"/>
    <col min="6157" max="6157" width="3.7109375" style="19" customWidth="1"/>
    <col min="6158" max="6158" width="4.28515625" style="19" customWidth="1"/>
    <col min="6159" max="6159" width="3.28515625" style="19" bestFit="1" customWidth="1"/>
    <col min="6160" max="6160" width="21.28515625" style="19" customWidth="1"/>
    <col min="6161" max="6161" width="8.7109375" style="19" bestFit="1" customWidth="1"/>
    <col min="6162" max="6162" width="9.42578125" style="19" bestFit="1" customWidth="1"/>
    <col min="6163" max="6163" width="14.42578125" style="19" customWidth="1"/>
    <col min="6164" max="6400" width="11.42578125" style="19"/>
    <col min="6401" max="6401" width="34.28515625" style="19" customWidth="1"/>
    <col min="6402" max="6402" width="25.42578125" style="19" customWidth="1"/>
    <col min="6403" max="6403" width="16.7109375" style="19" customWidth="1"/>
    <col min="6404" max="6404" width="4.7109375" style="19" customWidth="1"/>
    <col min="6405" max="6405" width="3.5703125" style="19" customWidth="1"/>
    <col min="6406" max="6406" width="4.7109375" style="19" customWidth="1"/>
    <col min="6407" max="6407" width="3.85546875" style="19" customWidth="1"/>
    <col min="6408" max="6408" width="4.28515625" style="19" bestFit="1" customWidth="1"/>
    <col min="6409" max="6409" width="3.85546875" style="19" customWidth="1"/>
    <col min="6410" max="6410" width="3.28515625" style="19" customWidth="1"/>
    <col min="6411" max="6412" width="3.7109375" style="19" bestFit="1" customWidth="1"/>
    <col min="6413" max="6413" width="3.7109375" style="19" customWidth="1"/>
    <col min="6414" max="6414" width="4.28515625" style="19" customWidth="1"/>
    <col min="6415" max="6415" width="3.28515625" style="19" bestFit="1" customWidth="1"/>
    <col min="6416" max="6416" width="21.28515625" style="19" customWidth="1"/>
    <col min="6417" max="6417" width="8.7109375" style="19" bestFit="1" customWidth="1"/>
    <col min="6418" max="6418" width="9.42578125" style="19" bestFit="1" customWidth="1"/>
    <col min="6419" max="6419" width="14.42578125" style="19" customWidth="1"/>
    <col min="6420" max="6656" width="11.42578125" style="19"/>
    <col min="6657" max="6657" width="34.28515625" style="19" customWidth="1"/>
    <col min="6658" max="6658" width="25.42578125" style="19" customWidth="1"/>
    <col min="6659" max="6659" width="16.7109375" style="19" customWidth="1"/>
    <col min="6660" max="6660" width="4.7109375" style="19" customWidth="1"/>
    <col min="6661" max="6661" width="3.5703125" style="19" customWidth="1"/>
    <col min="6662" max="6662" width="4.7109375" style="19" customWidth="1"/>
    <col min="6663" max="6663" width="3.85546875" style="19" customWidth="1"/>
    <col min="6664" max="6664" width="4.28515625" style="19" bestFit="1" customWidth="1"/>
    <col min="6665" max="6665" width="3.85546875" style="19" customWidth="1"/>
    <col min="6666" max="6666" width="3.28515625" style="19" customWidth="1"/>
    <col min="6667" max="6668" width="3.7109375" style="19" bestFit="1" customWidth="1"/>
    <col min="6669" max="6669" width="3.7109375" style="19" customWidth="1"/>
    <col min="6670" max="6670" width="4.28515625" style="19" customWidth="1"/>
    <col min="6671" max="6671" width="3.28515625" style="19" bestFit="1" customWidth="1"/>
    <col min="6672" max="6672" width="21.28515625" style="19" customWidth="1"/>
    <col min="6673" max="6673" width="8.7109375" style="19" bestFit="1" customWidth="1"/>
    <col min="6674" max="6674" width="9.42578125" style="19" bestFit="1" customWidth="1"/>
    <col min="6675" max="6675" width="14.42578125" style="19" customWidth="1"/>
    <col min="6676" max="6912" width="11.42578125" style="19"/>
    <col min="6913" max="6913" width="34.28515625" style="19" customWidth="1"/>
    <col min="6914" max="6914" width="25.42578125" style="19" customWidth="1"/>
    <col min="6915" max="6915" width="16.7109375" style="19" customWidth="1"/>
    <col min="6916" max="6916" width="4.7109375" style="19" customWidth="1"/>
    <col min="6917" max="6917" width="3.5703125" style="19" customWidth="1"/>
    <col min="6918" max="6918" width="4.7109375" style="19" customWidth="1"/>
    <col min="6919" max="6919" width="3.85546875" style="19" customWidth="1"/>
    <col min="6920" max="6920" width="4.28515625" style="19" bestFit="1" customWidth="1"/>
    <col min="6921" max="6921" width="3.85546875" style="19" customWidth="1"/>
    <col min="6922" max="6922" width="3.28515625" style="19" customWidth="1"/>
    <col min="6923" max="6924" width="3.7109375" style="19" bestFit="1" customWidth="1"/>
    <col min="6925" max="6925" width="3.7109375" style="19" customWidth="1"/>
    <col min="6926" max="6926" width="4.28515625" style="19" customWidth="1"/>
    <col min="6927" max="6927" width="3.28515625" style="19" bestFit="1" customWidth="1"/>
    <col min="6928" max="6928" width="21.28515625" style="19" customWidth="1"/>
    <col min="6929" max="6929" width="8.7109375" style="19" bestFit="1" customWidth="1"/>
    <col min="6930" max="6930" width="9.42578125" style="19" bestFit="1" customWidth="1"/>
    <col min="6931" max="6931" width="14.42578125" style="19" customWidth="1"/>
    <col min="6932" max="7168" width="11.42578125" style="19"/>
    <col min="7169" max="7169" width="34.28515625" style="19" customWidth="1"/>
    <col min="7170" max="7170" width="25.42578125" style="19" customWidth="1"/>
    <col min="7171" max="7171" width="16.7109375" style="19" customWidth="1"/>
    <col min="7172" max="7172" width="4.7109375" style="19" customWidth="1"/>
    <col min="7173" max="7173" width="3.5703125" style="19" customWidth="1"/>
    <col min="7174" max="7174" width="4.7109375" style="19" customWidth="1"/>
    <col min="7175" max="7175" width="3.85546875" style="19" customWidth="1"/>
    <col min="7176" max="7176" width="4.28515625" style="19" bestFit="1" customWidth="1"/>
    <col min="7177" max="7177" width="3.85546875" style="19" customWidth="1"/>
    <col min="7178" max="7178" width="3.28515625" style="19" customWidth="1"/>
    <col min="7179" max="7180" width="3.7109375" style="19" bestFit="1" customWidth="1"/>
    <col min="7181" max="7181" width="3.7109375" style="19" customWidth="1"/>
    <col min="7182" max="7182" width="4.28515625" style="19" customWidth="1"/>
    <col min="7183" max="7183" width="3.28515625" style="19" bestFit="1" customWidth="1"/>
    <col min="7184" max="7184" width="21.28515625" style="19" customWidth="1"/>
    <col min="7185" max="7185" width="8.7109375" style="19" bestFit="1" customWidth="1"/>
    <col min="7186" max="7186" width="9.42578125" style="19" bestFit="1" customWidth="1"/>
    <col min="7187" max="7187" width="14.42578125" style="19" customWidth="1"/>
    <col min="7188" max="7424" width="11.42578125" style="19"/>
    <col min="7425" max="7425" width="34.28515625" style="19" customWidth="1"/>
    <col min="7426" max="7426" width="25.42578125" style="19" customWidth="1"/>
    <col min="7427" max="7427" width="16.7109375" style="19" customWidth="1"/>
    <col min="7428" max="7428" width="4.7109375" style="19" customWidth="1"/>
    <col min="7429" max="7429" width="3.5703125" style="19" customWidth="1"/>
    <col min="7430" max="7430" width="4.7109375" style="19" customWidth="1"/>
    <col min="7431" max="7431" width="3.85546875" style="19" customWidth="1"/>
    <col min="7432" max="7432" width="4.28515625" style="19" bestFit="1" customWidth="1"/>
    <col min="7433" max="7433" width="3.85546875" style="19" customWidth="1"/>
    <col min="7434" max="7434" width="3.28515625" style="19" customWidth="1"/>
    <col min="7435" max="7436" width="3.7109375" style="19" bestFit="1" customWidth="1"/>
    <col min="7437" max="7437" width="3.7109375" style="19" customWidth="1"/>
    <col min="7438" max="7438" width="4.28515625" style="19" customWidth="1"/>
    <col min="7439" max="7439" width="3.28515625" style="19" bestFit="1" customWidth="1"/>
    <col min="7440" max="7440" width="21.28515625" style="19" customWidth="1"/>
    <col min="7441" max="7441" width="8.7109375" style="19" bestFit="1" customWidth="1"/>
    <col min="7442" max="7442" width="9.42578125" style="19" bestFit="1" customWidth="1"/>
    <col min="7443" max="7443" width="14.42578125" style="19" customWidth="1"/>
    <col min="7444" max="7680" width="11.42578125" style="19"/>
    <col min="7681" max="7681" width="34.28515625" style="19" customWidth="1"/>
    <col min="7682" max="7682" width="25.42578125" style="19" customWidth="1"/>
    <col min="7683" max="7683" width="16.7109375" style="19" customWidth="1"/>
    <col min="7684" max="7684" width="4.7109375" style="19" customWidth="1"/>
    <col min="7685" max="7685" width="3.5703125" style="19" customWidth="1"/>
    <col min="7686" max="7686" width="4.7109375" style="19" customWidth="1"/>
    <col min="7687" max="7687" width="3.85546875" style="19" customWidth="1"/>
    <col min="7688" max="7688" width="4.28515625" style="19" bestFit="1" customWidth="1"/>
    <col min="7689" max="7689" width="3.85546875" style="19" customWidth="1"/>
    <col min="7690" max="7690" width="3.28515625" style="19" customWidth="1"/>
    <col min="7691" max="7692" width="3.7109375" style="19" bestFit="1" customWidth="1"/>
    <col min="7693" max="7693" width="3.7109375" style="19" customWidth="1"/>
    <col min="7694" max="7694" width="4.28515625" style="19" customWidth="1"/>
    <col min="7695" max="7695" width="3.28515625" style="19" bestFit="1" customWidth="1"/>
    <col min="7696" max="7696" width="21.28515625" style="19" customWidth="1"/>
    <col min="7697" max="7697" width="8.7109375" style="19" bestFit="1" customWidth="1"/>
    <col min="7698" max="7698" width="9.42578125" style="19" bestFit="1" customWidth="1"/>
    <col min="7699" max="7699" width="14.42578125" style="19" customWidth="1"/>
    <col min="7700" max="7936" width="11.42578125" style="19"/>
    <col min="7937" max="7937" width="34.28515625" style="19" customWidth="1"/>
    <col min="7938" max="7938" width="25.42578125" style="19" customWidth="1"/>
    <col min="7939" max="7939" width="16.7109375" style="19" customWidth="1"/>
    <col min="7940" max="7940" width="4.7109375" style="19" customWidth="1"/>
    <col min="7941" max="7941" width="3.5703125" style="19" customWidth="1"/>
    <col min="7942" max="7942" width="4.7109375" style="19" customWidth="1"/>
    <col min="7943" max="7943" width="3.85546875" style="19" customWidth="1"/>
    <col min="7944" max="7944" width="4.28515625" style="19" bestFit="1" customWidth="1"/>
    <col min="7945" max="7945" width="3.85546875" style="19" customWidth="1"/>
    <col min="7946" max="7946" width="3.28515625" style="19" customWidth="1"/>
    <col min="7947" max="7948" width="3.7109375" style="19" bestFit="1" customWidth="1"/>
    <col min="7949" max="7949" width="3.7109375" style="19" customWidth="1"/>
    <col min="7950" max="7950" width="4.28515625" style="19" customWidth="1"/>
    <col min="7951" max="7951" width="3.28515625" style="19" bestFit="1" customWidth="1"/>
    <col min="7952" max="7952" width="21.28515625" style="19" customWidth="1"/>
    <col min="7953" max="7953" width="8.7109375" style="19" bestFit="1" customWidth="1"/>
    <col min="7954" max="7954" width="9.42578125" style="19" bestFit="1" customWidth="1"/>
    <col min="7955" max="7955" width="14.42578125" style="19" customWidth="1"/>
    <col min="7956" max="8192" width="11.42578125" style="19"/>
    <col min="8193" max="8193" width="34.28515625" style="19" customWidth="1"/>
    <col min="8194" max="8194" width="25.42578125" style="19" customWidth="1"/>
    <col min="8195" max="8195" width="16.7109375" style="19" customWidth="1"/>
    <col min="8196" max="8196" width="4.7109375" style="19" customWidth="1"/>
    <col min="8197" max="8197" width="3.5703125" style="19" customWidth="1"/>
    <col min="8198" max="8198" width="4.7109375" style="19" customWidth="1"/>
    <col min="8199" max="8199" width="3.85546875" style="19" customWidth="1"/>
    <col min="8200" max="8200" width="4.28515625" style="19" bestFit="1" customWidth="1"/>
    <col min="8201" max="8201" width="3.85546875" style="19" customWidth="1"/>
    <col min="8202" max="8202" width="3.28515625" style="19" customWidth="1"/>
    <col min="8203" max="8204" width="3.7109375" style="19" bestFit="1" customWidth="1"/>
    <col min="8205" max="8205" width="3.7109375" style="19" customWidth="1"/>
    <col min="8206" max="8206" width="4.28515625" style="19" customWidth="1"/>
    <col min="8207" max="8207" width="3.28515625" style="19" bestFit="1" customWidth="1"/>
    <col min="8208" max="8208" width="21.28515625" style="19" customWidth="1"/>
    <col min="8209" max="8209" width="8.7109375" style="19" bestFit="1" customWidth="1"/>
    <col min="8210" max="8210" width="9.42578125" style="19" bestFit="1" customWidth="1"/>
    <col min="8211" max="8211" width="14.42578125" style="19" customWidth="1"/>
    <col min="8212" max="8448" width="11.42578125" style="19"/>
    <col min="8449" max="8449" width="34.28515625" style="19" customWidth="1"/>
    <col min="8450" max="8450" width="25.42578125" style="19" customWidth="1"/>
    <col min="8451" max="8451" width="16.7109375" style="19" customWidth="1"/>
    <col min="8452" max="8452" width="4.7109375" style="19" customWidth="1"/>
    <col min="8453" max="8453" width="3.5703125" style="19" customWidth="1"/>
    <col min="8454" max="8454" width="4.7109375" style="19" customWidth="1"/>
    <col min="8455" max="8455" width="3.85546875" style="19" customWidth="1"/>
    <col min="8456" max="8456" width="4.28515625" style="19" bestFit="1" customWidth="1"/>
    <col min="8457" max="8457" width="3.85546875" style="19" customWidth="1"/>
    <col min="8458" max="8458" width="3.28515625" style="19" customWidth="1"/>
    <col min="8459" max="8460" width="3.7109375" style="19" bestFit="1" customWidth="1"/>
    <col min="8461" max="8461" width="3.7109375" style="19" customWidth="1"/>
    <col min="8462" max="8462" width="4.28515625" style="19" customWidth="1"/>
    <col min="8463" max="8463" width="3.28515625" style="19" bestFit="1" customWidth="1"/>
    <col min="8464" max="8464" width="21.28515625" style="19" customWidth="1"/>
    <col min="8465" max="8465" width="8.7109375" style="19" bestFit="1" customWidth="1"/>
    <col min="8466" max="8466" width="9.42578125" style="19" bestFit="1" customWidth="1"/>
    <col min="8467" max="8467" width="14.42578125" style="19" customWidth="1"/>
    <col min="8468" max="8704" width="11.42578125" style="19"/>
    <col min="8705" max="8705" width="34.28515625" style="19" customWidth="1"/>
    <col min="8706" max="8706" width="25.42578125" style="19" customWidth="1"/>
    <col min="8707" max="8707" width="16.7109375" style="19" customWidth="1"/>
    <col min="8708" max="8708" width="4.7109375" style="19" customWidth="1"/>
    <col min="8709" max="8709" width="3.5703125" style="19" customWidth="1"/>
    <col min="8710" max="8710" width="4.7109375" style="19" customWidth="1"/>
    <col min="8711" max="8711" width="3.85546875" style="19" customWidth="1"/>
    <col min="8712" max="8712" width="4.28515625" style="19" bestFit="1" customWidth="1"/>
    <col min="8713" max="8713" width="3.85546875" style="19" customWidth="1"/>
    <col min="8714" max="8714" width="3.28515625" style="19" customWidth="1"/>
    <col min="8715" max="8716" width="3.7109375" style="19" bestFit="1" customWidth="1"/>
    <col min="8717" max="8717" width="3.7109375" style="19" customWidth="1"/>
    <col min="8718" max="8718" width="4.28515625" style="19" customWidth="1"/>
    <col min="8719" max="8719" width="3.28515625" style="19" bestFit="1" customWidth="1"/>
    <col min="8720" max="8720" width="21.28515625" style="19" customWidth="1"/>
    <col min="8721" max="8721" width="8.7109375" style="19" bestFit="1" customWidth="1"/>
    <col min="8722" max="8722" width="9.42578125" style="19" bestFit="1" customWidth="1"/>
    <col min="8723" max="8723" width="14.42578125" style="19" customWidth="1"/>
    <col min="8724" max="8960" width="11.42578125" style="19"/>
    <col min="8961" max="8961" width="34.28515625" style="19" customWidth="1"/>
    <col min="8962" max="8962" width="25.42578125" style="19" customWidth="1"/>
    <col min="8963" max="8963" width="16.7109375" style="19" customWidth="1"/>
    <col min="8964" max="8964" width="4.7109375" style="19" customWidth="1"/>
    <col min="8965" max="8965" width="3.5703125" style="19" customWidth="1"/>
    <col min="8966" max="8966" width="4.7109375" style="19" customWidth="1"/>
    <col min="8967" max="8967" width="3.85546875" style="19" customWidth="1"/>
    <col min="8968" max="8968" width="4.28515625" style="19" bestFit="1" customWidth="1"/>
    <col min="8969" max="8969" width="3.85546875" style="19" customWidth="1"/>
    <col min="8970" max="8970" width="3.28515625" style="19" customWidth="1"/>
    <col min="8971" max="8972" width="3.7109375" style="19" bestFit="1" customWidth="1"/>
    <col min="8973" max="8973" width="3.7109375" style="19" customWidth="1"/>
    <col min="8974" max="8974" width="4.28515625" style="19" customWidth="1"/>
    <col min="8975" max="8975" width="3.28515625" style="19" bestFit="1" customWidth="1"/>
    <col min="8976" max="8976" width="21.28515625" style="19" customWidth="1"/>
    <col min="8977" max="8977" width="8.7109375" style="19" bestFit="1" customWidth="1"/>
    <col min="8978" max="8978" width="9.42578125" style="19" bestFit="1" customWidth="1"/>
    <col min="8979" max="8979" width="14.42578125" style="19" customWidth="1"/>
    <col min="8980" max="9216" width="11.42578125" style="19"/>
    <col min="9217" max="9217" width="34.28515625" style="19" customWidth="1"/>
    <col min="9218" max="9218" width="25.42578125" style="19" customWidth="1"/>
    <col min="9219" max="9219" width="16.7109375" style="19" customWidth="1"/>
    <col min="9220" max="9220" width="4.7109375" style="19" customWidth="1"/>
    <col min="9221" max="9221" width="3.5703125" style="19" customWidth="1"/>
    <col min="9222" max="9222" width="4.7109375" style="19" customWidth="1"/>
    <col min="9223" max="9223" width="3.85546875" style="19" customWidth="1"/>
    <col min="9224" max="9224" width="4.28515625" style="19" bestFit="1" customWidth="1"/>
    <col min="9225" max="9225" width="3.85546875" style="19" customWidth="1"/>
    <col min="9226" max="9226" width="3.28515625" style="19" customWidth="1"/>
    <col min="9227" max="9228" width="3.7109375" style="19" bestFit="1" customWidth="1"/>
    <col min="9229" max="9229" width="3.7109375" style="19" customWidth="1"/>
    <col min="9230" max="9230" width="4.28515625" style="19" customWidth="1"/>
    <col min="9231" max="9231" width="3.28515625" style="19" bestFit="1" customWidth="1"/>
    <col min="9232" max="9232" width="21.28515625" style="19" customWidth="1"/>
    <col min="9233" max="9233" width="8.7109375" style="19" bestFit="1" customWidth="1"/>
    <col min="9234" max="9234" width="9.42578125" style="19" bestFit="1" customWidth="1"/>
    <col min="9235" max="9235" width="14.42578125" style="19" customWidth="1"/>
    <col min="9236" max="9472" width="11.42578125" style="19"/>
    <col min="9473" max="9473" width="34.28515625" style="19" customWidth="1"/>
    <col min="9474" max="9474" width="25.42578125" style="19" customWidth="1"/>
    <col min="9475" max="9475" width="16.7109375" style="19" customWidth="1"/>
    <col min="9476" max="9476" width="4.7109375" style="19" customWidth="1"/>
    <col min="9477" max="9477" width="3.5703125" style="19" customWidth="1"/>
    <col min="9478" max="9478" width="4.7109375" style="19" customWidth="1"/>
    <col min="9479" max="9479" width="3.85546875" style="19" customWidth="1"/>
    <col min="9480" max="9480" width="4.28515625" style="19" bestFit="1" customWidth="1"/>
    <col min="9481" max="9481" width="3.85546875" style="19" customWidth="1"/>
    <col min="9482" max="9482" width="3.28515625" style="19" customWidth="1"/>
    <col min="9483" max="9484" width="3.7109375" style="19" bestFit="1" customWidth="1"/>
    <col min="9485" max="9485" width="3.7109375" style="19" customWidth="1"/>
    <col min="9486" max="9486" width="4.28515625" style="19" customWidth="1"/>
    <col min="9487" max="9487" width="3.28515625" style="19" bestFit="1" customWidth="1"/>
    <col min="9488" max="9488" width="21.28515625" style="19" customWidth="1"/>
    <col min="9489" max="9489" width="8.7109375" style="19" bestFit="1" customWidth="1"/>
    <col min="9490" max="9490" width="9.42578125" style="19" bestFit="1" customWidth="1"/>
    <col min="9491" max="9491" width="14.42578125" style="19" customWidth="1"/>
    <col min="9492" max="9728" width="11.42578125" style="19"/>
    <col min="9729" max="9729" width="34.28515625" style="19" customWidth="1"/>
    <col min="9730" max="9730" width="25.42578125" style="19" customWidth="1"/>
    <col min="9731" max="9731" width="16.7109375" style="19" customWidth="1"/>
    <col min="9732" max="9732" width="4.7109375" style="19" customWidth="1"/>
    <col min="9733" max="9733" width="3.5703125" style="19" customWidth="1"/>
    <col min="9734" max="9734" width="4.7109375" style="19" customWidth="1"/>
    <col min="9735" max="9735" width="3.85546875" style="19" customWidth="1"/>
    <col min="9736" max="9736" width="4.28515625" style="19" bestFit="1" customWidth="1"/>
    <col min="9737" max="9737" width="3.85546875" style="19" customWidth="1"/>
    <col min="9738" max="9738" width="3.28515625" style="19" customWidth="1"/>
    <col min="9739" max="9740" width="3.7109375" style="19" bestFit="1" customWidth="1"/>
    <col min="9741" max="9741" width="3.7109375" style="19" customWidth="1"/>
    <col min="9742" max="9742" width="4.28515625" style="19" customWidth="1"/>
    <col min="9743" max="9743" width="3.28515625" style="19" bestFit="1" customWidth="1"/>
    <col min="9744" max="9744" width="21.28515625" style="19" customWidth="1"/>
    <col min="9745" max="9745" width="8.7109375" style="19" bestFit="1" customWidth="1"/>
    <col min="9746" max="9746" width="9.42578125" style="19" bestFit="1" customWidth="1"/>
    <col min="9747" max="9747" width="14.42578125" style="19" customWidth="1"/>
    <col min="9748" max="9984" width="11.42578125" style="19"/>
    <col min="9985" max="9985" width="34.28515625" style="19" customWidth="1"/>
    <col min="9986" max="9986" width="25.42578125" style="19" customWidth="1"/>
    <col min="9987" max="9987" width="16.7109375" style="19" customWidth="1"/>
    <col min="9988" max="9988" width="4.7109375" style="19" customWidth="1"/>
    <col min="9989" max="9989" width="3.5703125" style="19" customWidth="1"/>
    <col min="9990" max="9990" width="4.7109375" style="19" customWidth="1"/>
    <col min="9991" max="9991" width="3.85546875" style="19" customWidth="1"/>
    <col min="9992" max="9992" width="4.28515625" style="19" bestFit="1" customWidth="1"/>
    <col min="9993" max="9993" width="3.85546875" style="19" customWidth="1"/>
    <col min="9994" max="9994" width="3.28515625" style="19" customWidth="1"/>
    <col min="9995" max="9996" width="3.7109375" style="19" bestFit="1" customWidth="1"/>
    <col min="9997" max="9997" width="3.7109375" style="19" customWidth="1"/>
    <col min="9998" max="9998" width="4.28515625" style="19" customWidth="1"/>
    <col min="9999" max="9999" width="3.28515625" style="19" bestFit="1" customWidth="1"/>
    <col min="10000" max="10000" width="21.28515625" style="19" customWidth="1"/>
    <col min="10001" max="10001" width="8.7109375" style="19" bestFit="1" customWidth="1"/>
    <col min="10002" max="10002" width="9.42578125" style="19" bestFit="1" customWidth="1"/>
    <col min="10003" max="10003" width="14.42578125" style="19" customWidth="1"/>
    <col min="10004" max="10240" width="11.42578125" style="19"/>
    <col min="10241" max="10241" width="34.28515625" style="19" customWidth="1"/>
    <col min="10242" max="10242" width="25.42578125" style="19" customWidth="1"/>
    <col min="10243" max="10243" width="16.7109375" style="19" customWidth="1"/>
    <col min="10244" max="10244" width="4.7109375" style="19" customWidth="1"/>
    <col min="10245" max="10245" width="3.5703125" style="19" customWidth="1"/>
    <col min="10246" max="10246" width="4.7109375" style="19" customWidth="1"/>
    <col min="10247" max="10247" width="3.85546875" style="19" customWidth="1"/>
    <col min="10248" max="10248" width="4.28515625" style="19" bestFit="1" customWidth="1"/>
    <col min="10249" max="10249" width="3.85546875" style="19" customWidth="1"/>
    <col min="10250" max="10250" width="3.28515625" style="19" customWidth="1"/>
    <col min="10251" max="10252" width="3.7109375" style="19" bestFit="1" customWidth="1"/>
    <col min="10253" max="10253" width="3.7109375" style="19" customWidth="1"/>
    <col min="10254" max="10254" width="4.28515625" style="19" customWidth="1"/>
    <col min="10255" max="10255" width="3.28515625" style="19" bestFit="1" customWidth="1"/>
    <col min="10256" max="10256" width="21.28515625" style="19" customWidth="1"/>
    <col min="10257" max="10257" width="8.7109375" style="19" bestFit="1" customWidth="1"/>
    <col min="10258" max="10258" width="9.42578125" style="19" bestFit="1" customWidth="1"/>
    <col min="10259" max="10259" width="14.42578125" style="19" customWidth="1"/>
    <col min="10260" max="10496" width="11.42578125" style="19"/>
    <col min="10497" max="10497" width="34.28515625" style="19" customWidth="1"/>
    <col min="10498" max="10498" width="25.42578125" style="19" customWidth="1"/>
    <col min="10499" max="10499" width="16.7109375" style="19" customWidth="1"/>
    <col min="10500" max="10500" width="4.7109375" style="19" customWidth="1"/>
    <col min="10501" max="10501" width="3.5703125" style="19" customWidth="1"/>
    <col min="10502" max="10502" width="4.7109375" style="19" customWidth="1"/>
    <col min="10503" max="10503" width="3.85546875" style="19" customWidth="1"/>
    <col min="10504" max="10504" width="4.28515625" style="19" bestFit="1" customWidth="1"/>
    <col min="10505" max="10505" width="3.85546875" style="19" customWidth="1"/>
    <col min="10506" max="10506" width="3.28515625" style="19" customWidth="1"/>
    <col min="10507" max="10508" width="3.7109375" style="19" bestFit="1" customWidth="1"/>
    <col min="10509" max="10509" width="3.7109375" style="19" customWidth="1"/>
    <col min="10510" max="10510" width="4.28515625" style="19" customWidth="1"/>
    <col min="10511" max="10511" width="3.28515625" style="19" bestFit="1" customWidth="1"/>
    <col min="10512" max="10512" width="21.28515625" style="19" customWidth="1"/>
    <col min="10513" max="10513" width="8.7109375" style="19" bestFit="1" customWidth="1"/>
    <col min="10514" max="10514" width="9.42578125" style="19" bestFit="1" customWidth="1"/>
    <col min="10515" max="10515" width="14.42578125" style="19" customWidth="1"/>
    <col min="10516" max="10752" width="11.42578125" style="19"/>
    <col min="10753" max="10753" width="34.28515625" style="19" customWidth="1"/>
    <col min="10754" max="10754" width="25.42578125" style="19" customWidth="1"/>
    <col min="10755" max="10755" width="16.7109375" style="19" customWidth="1"/>
    <col min="10756" max="10756" width="4.7109375" style="19" customWidth="1"/>
    <col min="10757" max="10757" width="3.5703125" style="19" customWidth="1"/>
    <col min="10758" max="10758" width="4.7109375" style="19" customWidth="1"/>
    <col min="10759" max="10759" width="3.85546875" style="19" customWidth="1"/>
    <col min="10760" max="10760" width="4.28515625" style="19" bestFit="1" customWidth="1"/>
    <col min="10761" max="10761" width="3.85546875" style="19" customWidth="1"/>
    <col min="10762" max="10762" width="3.28515625" style="19" customWidth="1"/>
    <col min="10763" max="10764" width="3.7109375" style="19" bestFit="1" customWidth="1"/>
    <col min="10765" max="10765" width="3.7109375" style="19" customWidth="1"/>
    <col min="10766" max="10766" width="4.28515625" style="19" customWidth="1"/>
    <col min="10767" max="10767" width="3.28515625" style="19" bestFit="1" customWidth="1"/>
    <col min="10768" max="10768" width="21.28515625" style="19" customWidth="1"/>
    <col min="10769" max="10769" width="8.7109375" style="19" bestFit="1" customWidth="1"/>
    <col min="10770" max="10770" width="9.42578125" style="19" bestFit="1" customWidth="1"/>
    <col min="10771" max="10771" width="14.42578125" style="19" customWidth="1"/>
    <col min="10772" max="11008" width="11.42578125" style="19"/>
    <col min="11009" max="11009" width="34.28515625" style="19" customWidth="1"/>
    <col min="11010" max="11010" width="25.42578125" style="19" customWidth="1"/>
    <col min="11011" max="11011" width="16.7109375" style="19" customWidth="1"/>
    <col min="11012" max="11012" width="4.7109375" style="19" customWidth="1"/>
    <col min="11013" max="11013" width="3.5703125" style="19" customWidth="1"/>
    <col min="11014" max="11014" width="4.7109375" style="19" customWidth="1"/>
    <col min="11015" max="11015" width="3.85546875" style="19" customWidth="1"/>
    <col min="11016" max="11016" width="4.28515625" style="19" bestFit="1" customWidth="1"/>
    <col min="11017" max="11017" width="3.85546875" style="19" customWidth="1"/>
    <col min="11018" max="11018" width="3.28515625" style="19" customWidth="1"/>
    <col min="11019" max="11020" width="3.7109375" style="19" bestFit="1" customWidth="1"/>
    <col min="11021" max="11021" width="3.7109375" style="19" customWidth="1"/>
    <col min="11022" max="11022" width="4.28515625" style="19" customWidth="1"/>
    <col min="11023" max="11023" width="3.28515625" style="19" bestFit="1" customWidth="1"/>
    <col min="11024" max="11024" width="21.28515625" style="19" customWidth="1"/>
    <col min="11025" max="11025" width="8.7109375" style="19" bestFit="1" customWidth="1"/>
    <col min="11026" max="11026" width="9.42578125" style="19" bestFit="1" customWidth="1"/>
    <col min="11027" max="11027" width="14.42578125" style="19" customWidth="1"/>
    <col min="11028" max="11264" width="11.42578125" style="19"/>
    <col min="11265" max="11265" width="34.28515625" style="19" customWidth="1"/>
    <col min="11266" max="11266" width="25.42578125" style="19" customWidth="1"/>
    <col min="11267" max="11267" width="16.7109375" style="19" customWidth="1"/>
    <col min="11268" max="11268" width="4.7109375" style="19" customWidth="1"/>
    <col min="11269" max="11269" width="3.5703125" style="19" customWidth="1"/>
    <col min="11270" max="11270" width="4.7109375" style="19" customWidth="1"/>
    <col min="11271" max="11271" width="3.85546875" style="19" customWidth="1"/>
    <col min="11272" max="11272" width="4.28515625" style="19" bestFit="1" customWidth="1"/>
    <col min="11273" max="11273" width="3.85546875" style="19" customWidth="1"/>
    <col min="11274" max="11274" width="3.28515625" style="19" customWidth="1"/>
    <col min="11275" max="11276" width="3.7109375" style="19" bestFit="1" customWidth="1"/>
    <col min="11277" max="11277" width="3.7109375" style="19" customWidth="1"/>
    <col min="11278" max="11278" width="4.28515625" style="19" customWidth="1"/>
    <col min="11279" max="11279" width="3.28515625" style="19" bestFit="1" customWidth="1"/>
    <col min="11280" max="11280" width="21.28515625" style="19" customWidth="1"/>
    <col min="11281" max="11281" width="8.7109375" style="19" bestFit="1" customWidth="1"/>
    <col min="11282" max="11282" width="9.42578125" style="19" bestFit="1" customWidth="1"/>
    <col min="11283" max="11283" width="14.42578125" style="19" customWidth="1"/>
    <col min="11284" max="11520" width="11.42578125" style="19"/>
    <col min="11521" max="11521" width="34.28515625" style="19" customWidth="1"/>
    <col min="11522" max="11522" width="25.42578125" style="19" customWidth="1"/>
    <col min="11523" max="11523" width="16.7109375" style="19" customWidth="1"/>
    <col min="11524" max="11524" width="4.7109375" style="19" customWidth="1"/>
    <col min="11525" max="11525" width="3.5703125" style="19" customWidth="1"/>
    <col min="11526" max="11526" width="4.7109375" style="19" customWidth="1"/>
    <col min="11527" max="11527" width="3.85546875" style="19" customWidth="1"/>
    <col min="11528" max="11528" width="4.28515625" style="19" bestFit="1" customWidth="1"/>
    <col min="11529" max="11529" width="3.85546875" style="19" customWidth="1"/>
    <col min="11530" max="11530" width="3.28515625" style="19" customWidth="1"/>
    <col min="11531" max="11532" width="3.7109375" style="19" bestFit="1" customWidth="1"/>
    <col min="11533" max="11533" width="3.7109375" style="19" customWidth="1"/>
    <col min="11534" max="11534" width="4.28515625" style="19" customWidth="1"/>
    <col min="11535" max="11535" width="3.28515625" style="19" bestFit="1" customWidth="1"/>
    <col min="11536" max="11536" width="21.28515625" style="19" customWidth="1"/>
    <col min="11537" max="11537" width="8.7109375" style="19" bestFit="1" customWidth="1"/>
    <col min="11538" max="11538" width="9.42578125" style="19" bestFit="1" customWidth="1"/>
    <col min="11539" max="11539" width="14.42578125" style="19" customWidth="1"/>
    <col min="11540" max="11776" width="11.42578125" style="19"/>
    <col min="11777" max="11777" width="34.28515625" style="19" customWidth="1"/>
    <col min="11778" max="11778" width="25.42578125" style="19" customWidth="1"/>
    <col min="11779" max="11779" width="16.7109375" style="19" customWidth="1"/>
    <col min="11780" max="11780" width="4.7109375" style="19" customWidth="1"/>
    <col min="11781" max="11781" width="3.5703125" style="19" customWidth="1"/>
    <col min="11782" max="11782" width="4.7109375" style="19" customWidth="1"/>
    <col min="11783" max="11783" width="3.85546875" style="19" customWidth="1"/>
    <col min="11784" max="11784" width="4.28515625" style="19" bestFit="1" customWidth="1"/>
    <col min="11785" max="11785" width="3.85546875" style="19" customWidth="1"/>
    <col min="11786" max="11786" width="3.28515625" style="19" customWidth="1"/>
    <col min="11787" max="11788" width="3.7109375" style="19" bestFit="1" customWidth="1"/>
    <col min="11789" max="11789" width="3.7109375" style="19" customWidth="1"/>
    <col min="11790" max="11790" width="4.28515625" style="19" customWidth="1"/>
    <col min="11791" max="11791" width="3.28515625" style="19" bestFit="1" customWidth="1"/>
    <col min="11792" max="11792" width="21.28515625" style="19" customWidth="1"/>
    <col min="11793" max="11793" width="8.7109375" style="19" bestFit="1" customWidth="1"/>
    <col min="11794" max="11794" width="9.42578125" style="19" bestFit="1" customWidth="1"/>
    <col min="11795" max="11795" width="14.42578125" style="19" customWidth="1"/>
    <col min="11796" max="12032" width="11.42578125" style="19"/>
    <col min="12033" max="12033" width="34.28515625" style="19" customWidth="1"/>
    <col min="12034" max="12034" width="25.42578125" style="19" customWidth="1"/>
    <col min="12035" max="12035" width="16.7109375" style="19" customWidth="1"/>
    <col min="12036" max="12036" width="4.7109375" style="19" customWidth="1"/>
    <col min="12037" max="12037" width="3.5703125" style="19" customWidth="1"/>
    <col min="12038" max="12038" width="4.7109375" style="19" customWidth="1"/>
    <col min="12039" max="12039" width="3.85546875" style="19" customWidth="1"/>
    <col min="12040" max="12040" width="4.28515625" style="19" bestFit="1" customWidth="1"/>
    <col min="12041" max="12041" width="3.85546875" style="19" customWidth="1"/>
    <col min="12042" max="12042" width="3.28515625" style="19" customWidth="1"/>
    <col min="12043" max="12044" width="3.7109375" style="19" bestFit="1" customWidth="1"/>
    <col min="12045" max="12045" width="3.7109375" style="19" customWidth="1"/>
    <col min="12046" max="12046" width="4.28515625" style="19" customWidth="1"/>
    <col min="12047" max="12047" width="3.28515625" style="19" bestFit="1" customWidth="1"/>
    <col min="12048" max="12048" width="21.28515625" style="19" customWidth="1"/>
    <col min="12049" max="12049" width="8.7109375" style="19" bestFit="1" customWidth="1"/>
    <col min="12050" max="12050" width="9.42578125" style="19" bestFit="1" customWidth="1"/>
    <col min="12051" max="12051" width="14.42578125" style="19" customWidth="1"/>
    <col min="12052" max="12288" width="11.42578125" style="19"/>
    <col min="12289" max="12289" width="34.28515625" style="19" customWidth="1"/>
    <col min="12290" max="12290" width="25.42578125" style="19" customWidth="1"/>
    <col min="12291" max="12291" width="16.7109375" style="19" customWidth="1"/>
    <col min="12292" max="12292" width="4.7109375" style="19" customWidth="1"/>
    <col min="12293" max="12293" width="3.5703125" style="19" customWidth="1"/>
    <col min="12294" max="12294" width="4.7109375" style="19" customWidth="1"/>
    <col min="12295" max="12295" width="3.85546875" style="19" customWidth="1"/>
    <col min="12296" max="12296" width="4.28515625" style="19" bestFit="1" customWidth="1"/>
    <col min="12297" max="12297" width="3.85546875" style="19" customWidth="1"/>
    <col min="12298" max="12298" width="3.28515625" style="19" customWidth="1"/>
    <col min="12299" max="12300" width="3.7109375" style="19" bestFit="1" customWidth="1"/>
    <col min="12301" max="12301" width="3.7109375" style="19" customWidth="1"/>
    <col min="12302" max="12302" width="4.28515625" style="19" customWidth="1"/>
    <col min="12303" max="12303" width="3.28515625" style="19" bestFit="1" customWidth="1"/>
    <col min="12304" max="12304" width="21.28515625" style="19" customWidth="1"/>
    <col min="12305" max="12305" width="8.7109375" style="19" bestFit="1" customWidth="1"/>
    <col min="12306" max="12306" width="9.42578125" style="19" bestFit="1" customWidth="1"/>
    <col min="12307" max="12307" width="14.42578125" style="19" customWidth="1"/>
    <col min="12308" max="12544" width="11.42578125" style="19"/>
    <col min="12545" max="12545" width="34.28515625" style="19" customWidth="1"/>
    <col min="12546" max="12546" width="25.42578125" style="19" customWidth="1"/>
    <col min="12547" max="12547" width="16.7109375" style="19" customWidth="1"/>
    <col min="12548" max="12548" width="4.7109375" style="19" customWidth="1"/>
    <col min="12549" max="12549" width="3.5703125" style="19" customWidth="1"/>
    <col min="12550" max="12550" width="4.7109375" style="19" customWidth="1"/>
    <col min="12551" max="12551" width="3.85546875" style="19" customWidth="1"/>
    <col min="12552" max="12552" width="4.28515625" style="19" bestFit="1" customWidth="1"/>
    <col min="12553" max="12553" width="3.85546875" style="19" customWidth="1"/>
    <col min="12554" max="12554" width="3.28515625" style="19" customWidth="1"/>
    <col min="12555" max="12556" width="3.7109375" style="19" bestFit="1" customWidth="1"/>
    <col min="12557" max="12557" width="3.7109375" style="19" customWidth="1"/>
    <col min="12558" max="12558" width="4.28515625" style="19" customWidth="1"/>
    <col min="12559" max="12559" width="3.28515625" style="19" bestFit="1" customWidth="1"/>
    <col min="12560" max="12560" width="21.28515625" style="19" customWidth="1"/>
    <col min="12561" max="12561" width="8.7109375" style="19" bestFit="1" customWidth="1"/>
    <col min="12562" max="12562" width="9.42578125" style="19" bestFit="1" customWidth="1"/>
    <col min="12563" max="12563" width="14.42578125" style="19" customWidth="1"/>
    <col min="12564" max="12800" width="11.42578125" style="19"/>
    <col min="12801" max="12801" width="34.28515625" style="19" customWidth="1"/>
    <col min="12802" max="12802" width="25.42578125" style="19" customWidth="1"/>
    <col min="12803" max="12803" width="16.7109375" style="19" customWidth="1"/>
    <col min="12804" max="12804" width="4.7109375" style="19" customWidth="1"/>
    <col min="12805" max="12805" width="3.5703125" style="19" customWidth="1"/>
    <col min="12806" max="12806" width="4.7109375" style="19" customWidth="1"/>
    <col min="12807" max="12807" width="3.85546875" style="19" customWidth="1"/>
    <col min="12808" max="12808" width="4.28515625" style="19" bestFit="1" customWidth="1"/>
    <col min="12809" max="12809" width="3.85546875" style="19" customWidth="1"/>
    <col min="12810" max="12810" width="3.28515625" style="19" customWidth="1"/>
    <col min="12811" max="12812" width="3.7109375" style="19" bestFit="1" customWidth="1"/>
    <col min="12813" max="12813" width="3.7109375" style="19" customWidth="1"/>
    <col min="12814" max="12814" width="4.28515625" style="19" customWidth="1"/>
    <col min="12815" max="12815" width="3.28515625" style="19" bestFit="1" customWidth="1"/>
    <col min="12816" max="12816" width="21.28515625" style="19" customWidth="1"/>
    <col min="12817" max="12817" width="8.7109375" style="19" bestFit="1" customWidth="1"/>
    <col min="12818" max="12818" width="9.42578125" style="19" bestFit="1" customWidth="1"/>
    <col min="12819" max="12819" width="14.42578125" style="19" customWidth="1"/>
    <col min="12820" max="13056" width="11.42578125" style="19"/>
    <col min="13057" max="13057" width="34.28515625" style="19" customWidth="1"/>
    <col min="13058" max="13058" width="25.42578125" style="19" customWidth="1"/>
    <col min="13059" max="13059" width="16.7109375" style="19" customWidth="1"/>
    <col min="13060" max="13060" width="4.7109375" style="19" customWidth="1"/>
    <col min="13061" max="13061" width="3.5703125" style="19" customWidth="1"/>
    <col min="13062" max="13062" width="4.7109375" style="19" customWidth="1"/>
    <col min="13063" max="13063" width="3.85546875" style="19" customWidth="1"/>
    <col min="13064" max="13064" width="4.28515625" style="19" bestFit="1" customWidth="1"/>
    <col min="13065" max="13065" width="3.85546875" style="19" customWidth="1"/>
    <col min="13066" max="13066" width="3.28515625" style="19" customWidth="1"/>
    <col min="13067" max="13068" width="3.7109375" style="19" bestFit="1" customWidth="1"/>
    <col min="13069" max="13069" width="3.7109375" style="19" customWidth="1"/>
    <col min="13070" max="13070" width="4.28515625" style="19" customWidth="1"/>
    <col min="13071" max="13071" width="3.28515625" style="19" bestFit="1" customWidth="1"/>
    <col min="13072" max="13072" width="21.28515625" style="19" customWidth="1"/>
    <col min="13073" max="13073" width="8.7109375" style="19" bestFit="1" customWidth="1"/>
    <col min="13074" max="13074" width="9.42578125" style="19" bestFit="1" customWidth="1"/>
    <col min="13075" max="13075" width="14.42578125" style="19" customWidth="1"/>
    <col min="13076" max="13312" width="11.42578125" style="19"/>
    <col min="13313" max="13313" width="34.28515625" style="19" customWidth="1"/>
    <col min="13314" max="13314" width="25.42578125" style="19" customWidth="1"/>
    <col min="13315" max="13315" width="16.7109375" style="19" customWidth="1"/>
    <col min="13316" max="13316" width="4.7109375" style="19" customWidth="1"/>
    <col min="13317" max="13317" width="3.5703125" style="19" customWidth="1"/>
    <col min="13318" max="13318" width="4.7109375" style="19" customWidth="1"/>
    <col min="13319" max="13319" width="3.85546875" style="19" customWidth="1"/>
    <col min="13320" max="13320" width="4.28515625" style="19" bestFit="1" customWidth="1"/>
    <col min="13321" max="13321" width="3.85546875" style="19" customWidth="1"/>
    <col min="13322" max="13322" width="3.28515625" style="19" customWidth="1"/>
    <col min="13323" max="13324" width="3.7109375" style="19" bestFit="1" customWidth="1"/>
    <col min="13325" max="13325" width="3.7109375" style="19" customWidth="1"/>
    <col min="13326" max="13326" width="4.28515625" style="19" customWidth="1"/>
    <col min="13327" max="13327" width="3.28515625" style="19" bestFit="1" customWidth="1"/>
    <col min="13328" max="13328" width="21.28515625" style="19" customWidth="1"/>
    <col min="13329" max="13329" width="8.7109375" style="19" bestFit="1" customWidth="1"/>
    <col min="13330" max="13330" width="9.42578125" style="19" bestFit="1" customWidth="1"/>
    <col min="13331" max="13331" width="14.42578125" style="19" customWidth="1"/>
    <col min="13332" max="13568" width="11.42578125" style="19"/>
    <col min="13569" max="13569" width="34.28515625" style="19" customWidth="1"/>
    <col min="13570" max="13570" width="25.42578125" style="19" customWidth="1"/>
    <col min="13571" max="13571" width="16.7109375" style="19" customWidth="1"/>
    <col min="13572" max="13572" width="4.7109375" style="19" customWidth="1"/>
    <col min="13573" max="13573" width="3.5703125" style="19" customWidth="1"/>
    <col min="13574" max="13574" width="4.7109375" style="19" customWidth="1"/>
    <col min="13575" max="13575" width="3.85546875" style="19" customWidth="1"/>
    <col min="13576" max="13576" width="4.28515625" style="19" bestFit="1" customWidth="1"/>
    <col min="13577" max="13577" width="3.85546875" style="19" customWidth="1"/>
    <col min="13578" max="13578" width="3.28515625" style="19" customWidth="1"/>
    <col min="13579" max="13580" width="3.7109375" style="19" bestFit="1" customWidth="1"/>
    <col min="13581" max="13581" width="3.7109375" style="19" customWidth="1"/>
    <col min="13582" max="13582" width="4.28515625" style="19" customWidth="1"/>
    <col min="13583" max="13583" width="3.28515625" style="19" bestFit="1" customWidth="1"/>
    <col min="13584" max="13584" width="21.28515625" style="19" customWidth="1"/>
    <col min="13585" max="13585" width="8.7109375" style="19" bestFit="1" customWidth="1"/>
    <col min="13586" max="13586" width="9.42578125" style="19" bestFit="1" customWidth="1"/>
    <col min="13587" max="13587" width="14.42578125" style="19" customWidth="1"/>
    <col min="13588" max="13824" width="11.42578125" style="19"/>
    <col min="13825" max="13825" width="34.28515625" style="19" customWidth="1"/>
    <col min="13826" max="13826" width="25.42578125" style="19" customWidth="1"/>
    <col min="13827" max="13827" width="16.7109375" style="19" customWidth="1"/>
    <col min="13828" max="13828" width="4.7109375" style="19" customWidth="1"/>
    <col min="13829" max="13829" width="3.5703125" style="19" customWidth="1"/>
    <col min="13830" max="13830" width="4.7109375" style="19" customWidth="1"/>
    <col min="13831" max="13831" width="3.85546875" style="19" customWidth="1"/>
    <col min="13832" max="13832" width="4.28515625" style="19" bestFit="1" customWidth="1"/>
    <col min="13833" max="13833" width="3.85546875" style="19" customWidth="1"/>
    <col min="13834" max="13834" width="3.28515625" style="19" customWidth="1"/>
    <col min="13835" max="13836" width="3.7109375" style="19" bestFit="1" customWidth="1"/>
    <col min="13837" max="13837" width="3.7109375" style="19" customWidth="1"/>
    <col min="13838" max="13838" width="4.28515625" style="19" customWidth="1"/>
    <col min="13839" max="13839" width="3.28515625" style="19" bestFit="1" customWidth="1"/>
    <col min="13840" max="13840" width="21.28515625" style="19" customWidth="1"/>
    <col min="13841" max="13841" width="8.7109375" style="19" bestFit="1" customWidth="1"/>
    <col min="13842" max="13842" width="9.42578125" style="19" bestFit="1" customWidth="1"/>
    <col min="13843" max="13843" width="14.42578125" style="19" customWidth="1"/>
    <col min="13844" max="14080" width="11.42578125" style="19"/>
    <col min="14081" max="14081" width="34.28515625" style="19" customWidth="1"/>
    <col min="14082" max="14082" width="25.42578125" style="19" customWidth="1"/>
    <col min="14083" max="14083" width="16.7109375" style="19" customWidth="1"/>
    <col min="14084" max="14084" width="4.7109375" style="19" customWidth="1"/>
    <col min="14085" max="14085" width="3.5703125" style="19" customWidth="1"/>
    <col min="14086" max="14086" width="4.7109375" style="19" customWidth="1"/>
    <col min="14087" max="14087" width="3.85546875" style="19" customWidth="1"/>
    <col min="14088" max="14088" width="4.28515625" style="19" bestFit="1" customWidth="1"/>
    <col min="14089" max="14089" width="3.85546875" style="19" customWidth="1"/>
    <col min="14090" max="14090" width="3.28515625" style="19" customWidth="1"/>
    <col min="14091" max="14092" width="3.7109375" style="19" bestFit="1" customWidth="1"/>
    <col min="14093" max="14093" width="3.7109375" style="19" customWidth="1"/>
    <col min="14094" max="14094" width="4.28515625" style="19" customWidth="1"/>
    <col min="14095" max="14095" width="3.28515625" style="19" bestFit="1" customWidth="1"/>
    <col min="14096" max="14096" width="21.28515625" style="19" customWidth="1"/>
    <col min="14097" max="14097" width="8.7109375" style="19" bestFit="1" customWidth="1"/>
    <col min="14098" max="14098" width="9.42578125" style="19" bestFit="1" customWidth="1"/>
    <col min="14099" max="14099" width="14.42578125" style="19" customWidth="1"/>
    <col min="14100" max="14336" width="11.42578125" style="19"/>
    <col min="14337" max="14337" width="34.28515625" style="19" customWidth="1"/>
    <col min="14338" max="14338" width="25.42578125" style="19" customWidth="1"/>
    <col min="14339" max="14339" width="16.7109375" style="19" customWidth="1"/>
    <col min="14340" max="14340" width="4.7109375" style="19" customWidth="1"/>
    <col min="14341" max="14341" width="3.5703125" style="19" customWidth="1"/>
    <col min="14342" max="14342" width="4.7109375" style="19" customWidth="1"/>
    <col min="14343" max="14343" width="3.85546875" style="19" customWidth="1"/>
    <col min="14344" max="14344" width="4.28515625" style="19" bestFit="1" customWidth="1"/>
    <col min="14345" max="14345" width="3.85546875" style="19" customWidth="1"/>
    <col min="14346" max="14346" width="3.28515625" style="19" customWidth="1"/>
    <col min="14347" max="14348" width="3.7109375" style="19" bestFit="1" customWidth="1"/>
    <col min="14349" max="14349" width="3.7109375" style="19" customWidth="1"/>
    <col min="14350" max="14350" width="4.28515625" style="19" customWidth="1"/>
    <col min="14351" max="14351" width="3.28515625" style="19" bestFit="1" customWidth="1"/>
    <col min="14352" max="14352" width="21.28515625" style="19" customWidth="1"/>
    <col min="14353" max="14353" width="8.7109375" style="19" bestFit="1" customWidth="1"/>
    <col min="14354" max="14354" width="9.42578125" style="19" bestFit="1" customWidth="1"/>
    <col min="14355" max="14355" width="14.42578125" style="19" customWidth="1"/>
    <col min="14356" max="14592" width="11.42578125" style="19"/>
    <col min="14593" max="14593" width="34.28515625" style="19" customWidth="1"/>
    <col min="14594" max="14594" width="25.42578125" style="19" customWidth="1"/>
    <col min="14595" max="14595" width="16.7109375" style="19" customWidth="1"/>
    <col min="14596" max="14596" width="4.7109375" style="19" customWidth="1"/>
    <col min="14597" max="14597" width="3.5703125" style="19" customWidth="1"/>
    <col min="14598" max="14598" width="4.7109375" style="19" customWidth="1"/>
    <col min="14599" max="14599" width="3.85546875" style="19" customWidth="1"/>
    <col min="14600" max="14600" width="4.28515625" style="19" bestFit="1" customWidth="1"/>
    <col min="14601" max="14601" width="3.85546875" style="19" customWidth="1"/>
    <col min="14602" max="14602" width="3.28515625" style="19" customWidth="1"/>
    <col min="14603" max="14604" width="3.7109375" style="19" bestFit="1" customWidth="1"/>
    <col min="14605" max="14605" width="3.7109375" style="19" customWidth="1"/>
    <col min="14606" max="14606" width="4.28515625" style="19" customWidth="1"/>
    <col min="14607" max="14607" width="3.28515625" style="19" bestFit="1" customWidth="1"/>
    <col min="14608" max="14608" width="21.28515625" style="19" customWidth="1"/>
    <col min="14609" max="14609" width="8.7109375" style="19" bestFit="1" customWidth="1"/>
    <col min="14610" max="14610" width="9.42578125" style="19" bestFit="1" customWidth="1"/>
    <col min="14611" max="14611" width="14.42578125" style="19" customWidth="1"/>
    <col min="14612" max="14848" width="11.42578125" style="19"/>
    <col min="14849" max="14849" width="34.28515625" style="19" customWidth="1"/>
    <col min="14850" max="14850" width="25.42578125" style="19" customWidth="1"/>
    <col min="14851" max="14851" width="16.7109375" style="19" customWidth="1"/>
    <col min="14852" max="14852" width="4.7109375" style="19" customWidth="1"/>
    <col min="14853" max="14853" width="3.5703125" style="19" customWidth="1"/>
    <col min="14854" max="14854" width="4.7109375" style="19" customWidth="1"/>
    <col min="14855" max="14855" width="3.85546875" style="19" customWidth="1"/>
    <col min="14856" max="14856" width="4.28515625" style="19" bestFit="1" customWidth="1"/>
    <col min="14857" max="14857" width="3.85546875" style="19" customWidth="1"/>
    <col min="14858" max="14858" width="3.28515625" style="19" customWidth="1"/>
    <col min="14859" max="14860" width="3.7109375" style="19" bestFit="1" customWidth="1"/>
    <col min="14861" max="14861" width="3.7109375" style="19" customWidth="1"/>
    <col min="14862" max="14862" width="4.28515625" style="19" customWidth="1"/>
    <col min="14863" max="14863" width="3.28515625" style="19" bestFit="1" customWidth="1"/>
    <col min="14864" max="14864" width="21.28515625" style="19" customWidth="1"/>
    <col min="14865" max="14865" width="8.7109375" style="19" bestFit="1" customWidth="1"/>
    <col min="14866" max="14866" width="9.42578125" style="19" bestFit="1" customWidth="1"/>
    <col min="14867" max="14867" width="14.42578125" style="19" customWidth="1"/>
    <col min="14868" max="15104" width="11.42578125" style="19"/>
    <col min="15105" max="15105" width="34.28515625" style="19" customWidth="1"/>
    <col min="15106" max="15106" width="25.42578125" style="19" customWidth="1"/>
    <col min="15107" max="15107" width="16.7109375" style="19" customWidth="1"/>
    <col min="15108" max="15108" width="4.7109375" style="19" customWidth="1"/>
    <col min="15109" max="15109" width="3.5703125" style="19" customWidth="1"/>
    <col min="15110" max="15110" width="4.7109375" style="19" customWidth="1"/>
    <col min="15111" max="15111" width="3.85546875" style="19" customWidth="1"/>
    <col min="15112" max="15112" width="4.28515625" style="19" bestFit="1" customWidth="1"/>
    <col min="15113" max="15113" width="3.85546875" style="19" customWidth="1"/>
    <col min="15114" max="15114" width="3.28515625" style="19" customWidth="1"/>
    <col min="15115" max="15116" width="3.7109375" style="19" bestFit="1" customWidth="1"/>
    <col min="15117" max="15117" width="3.7109375" style="19" customWidth="1"/>
    <col min="15118" max="15118" width="4.28515625" style="19" customWidth="1"/>
    <col min="15119" max="15119" width="3.28515625" style="19" bestFit="1" customWidth="1"/>
    <col min="15120" max="15120" width="21.28515625" style="19" customWidth="1"/>
    <col min="15121" max="15121" width="8.7109375" style="19" bestFit="1" customWidth="1"/>
    <col min="15122" max="15122" width="9.42578125" style="19" bestFit="1" customWidth="1"/>
    <col min="15123" max="15123" width="14.42578125" style="19" customWidth="1"/>
    <col min="15124" max="15360" width="11.42578125" style="19"/>
    <col min="15361" max="15361" width="34.28515625" style="19" customWidth="1"/>
    <col min="15362" max="15362" width="25.42578125" style="19" customWidth="1"/>
    <col min="15363" max="15363" width="16.7109375" style="19" customWidth="1"/>
    <col min="15364" max="15364" width="4.7109375" style="19" customWidth="1"/>
    <col min="15365" max="15365" width="3.5703125" style="19" customWidth="1"/>
    <col min="15366" max="15366" width="4.7109375" style="19" customWidth="1"/>
    <col min="15367" max="15367" width="3.85546875" style="19" customWidth="1"/>
    <col min="15368" max="15368" width="4.28515625" style="19" bestFit="1" customWidth="1"/>
    <col min="15369" max="15369" width="3.85546875" style="19" customWidth="1"/>
    <col min="15370" max="15370" width="3.28515625" style="19" customWidth="1"/>
    <col min="15371" max="15372" width="3.7109375" style="19" bestFit="1" customWidth="1"/>
    <col min="15373" max="15373" width="3.7109375" style="19" customWidth="1"/>
    <col min="15374" max="15374" width="4.28515625" style="19" customWidth="1"/>
    <col min="15375" max="15375" width="3.28515625" style="19" bestFit="1" customWidth="1"/>
    <col min="15376" max="15376" width="21.28515625" style="19" customWidth="1"/>
    <col min="15377" max="15377" width="8.7109375" style="19" bestFit="1" customWidth="1"/>
    <col min="15378" max="15378" width="9.42578125" style="19" bestFit="1" customWidth="1"/>
    <col min="15379" max="15379" width="14.42578125" style="19" customWidth="1"/>
    <col min="15380" max="15616" width="11.42578125" style="19"/>
    <col min="15617" max="15617" width="34.28515625" style="19" customWidth="1"/>
    <col min="15618" max="15618" width="25.42578125" style="19" customWidth="1"/>
    <col min="15619" max="15619" width="16.7109375" style="19" customWidth="1"/>
    <col min="15620" max="15620" width="4.7109375" style="19" customWidth="1"/>
    <col min="15621" max="15621" width="3.5703125" style="19" customWidth="1"/>
    <col min="15622" max="15622" width="4.7109375" style="19" customWidth="1"/>
    <col min="15623" max="15623" width="3.85546875" style="19" customWidth="1"/>
    <col min="15624" max="15624" width="4.28515625" style="19" bestFit="1" customWidth="1"/>
    <col min="15625" max="15625" width="3.85546875" style="19" customWidth="1"/>
    <col min="15626" max="15626" width="3.28515625" style="19" customWidth="1"/>
    <col min="15627" max="15628" width="3.7109375" style="19" bestFit="1" customWidth="1"/>
    <col min="15629" max="15629" width="3.7109375" style="19" customWidth="1"/>
    <col min="15630" max="15630" width="4.28515625" style="19" customWidth="1"/>
    <col min="15631" max="15631" width="3.28515625" style="19" bestFit="1" customWidth="1"/>
    <col min="15632" max="15632" width="21.28515625" style="19" customWidth="1"/>
    <col min="15633" max="15633" width="8.7109375" style="19" bestFit="1" customWidth="1"/>
    <col min="15634" max="15634" width="9.42578125" style="19" bestFit="1" customWidth="1"/>
    <col min="15635" max="15635" width="14.42578125" style="19" customWidth="1"/>
    <col min="15636" max="15872" width="11.42578125" style="19"/>
    <col min="15873" max="15873" width="34.28515625" style="19" customWidth="1"/>
    <col min="15874" max="15874" width="25.42578125" style="19" customWidth="1"/>
    <col min="15875" max="15875" width="16.7109375" style="19" customWidth="1"/>
    <col min="15876" max="15876" width="4.7109375" style="19" customWidth="1"/>
    <col min="15877" max="15877" width="3.5703125" style="19" customWidth="1"/>
    <col min="15878" max="15878" width="4.7109375" style="19" customWidth="1"/>
    <col min="15879" max="15879" width="3.85546875" style="19" customWidth="1"/>
    <col min="15880" max="15880" width="4.28515625" style="19" bestFit="1" customWidth="1"/>
    <col min="15881" max="15881" width="3.85546875" style="19" customWidth="1"/>
    <col min="15882" max="15882" width="3.28515625" style="19" customWidth="1"/>
    <col min="15883" max="15884" width="3.7109375" style="19" bestFit="1" customWidth="1"/>
    <col min="15885" max="15885" width="3.7109375" style="19" customWidth="1"/>
    <col min="15886" max="15886" width="4.28515625" style="19" customWidth="1"/>
    <col min="15887" max="15887" width="3.28515625" style="19" bestFit="1" customWidth="1"/>
    <col min="15888" max="15888" width="21.28515625" style="19" customWidth="1"/>
    <col min="15889" max="15889" width="8.7109375" style="19" bestFit="1" customWidth="1"/>
    <col min="15890" max="15890" width="9.42578125" style="19" bestFit="1" customWidth="1"/>
    <col min="15891" max="15891" width="14.42578125" style="19" customWidth="1"/>
    <col min="15892" max="16128" width="11.42578125" style="19"/>
    <col min="16129" max="16129" width="34.28515625" style="19" customWidth="1"/>
    <col min="16130" max="16130" width="25.42578125" style="19" customWidth="1"/>
    <col min="16131" max="16131" width="16.7109375" style="19" customWidth="1"/>
    <col min="16132" max="16132" width="4.7109375" style="19" customWidth="1"/>
    <col min="16133" max="16133" width="3.5703125" style="19" customWidth="1"/>
    <col min="16134" max="16134" width="4.7109375" style="19" customWidth="1"/>
    <col min="16135" max="16135" width="3.85546875" style="19" customWidth="1"/>
    <col min="16136" max="16136" width="4.28515625" style="19" bestFit="1" customWidth="1"/>
    <col min="16137" max="16137" width="3.85546875" style="19" customWidth="1"/>
    <col min="16138" max="16138" width="3.28515625" style="19" customWidth="1"/>
    <col min="16139" max="16140" width="3.7109375" style="19" bestFit="1" customWidth="1"/>
    <col min="16141" max="16141" width="3.7109375" style="19" customWidth="1"/>
    <col min="16142" max="16142" width="4.28515625" style="19" customWidth="1"/>
    <col min="16143" max="16143" width="3.28515625" style="19" bestFit="1" customWidth="1"/>
    <col min="16144" max="16144" width="21.28515625" style="19" customWidth="1"/>
    <col min="16145" max="16145" width="8.7109375" style="19" bestFit="1" customWidth="1"/>
    <col min="16146" max="16146" width="9.42578125" style="19" bestFit="1" customWidth="1"/>
    <col min="16147" max="16147" width="14.42578125" style="19" customWidth="1"/>
    <col min="16148" max="16384" width="11.42578125" style="19"/>
  </cols>
  <sheetData>
    <row r="2" spans="1:19" ht="33">
      <c r="A2" s="837" t="s">
        <v>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</row>
    <row r="3" spans="1:19" ht="20.25">
      <c r="A3" s="844" t="s">
        <v>141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</row>
    <row r="4" spans="1:19" ht="20.25">
      <c r="A4" s="845" t="s">
        <v>907</v>
      </c>
      <c r="B4" s="845"/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</row>
    <row r="5" spans="1:19" s="31" customFormat="1" ht="19.5">
      <c r="A5" s="846" t="s">
        <v>783</v>
      </c>
      <c r="B5" s="846"/>
      <c r="C5" s="846"/>
      <c r="D5" s="604"/>
      <c r="E5" s="604"/>
      <c r="F5" s="604"/>
      <c r="G5" s="604"/>
      <c r="H5" s="604"/>
      <c r="I5" s="846"/>
      <c r="J5" s="846"/>
      <c r="K5" s="846"/>
      <c r="L5" s="846"/>
      <c r="M5" s="846"/>
      <c r="N5" s="846"/>
      <c r="O5" s="846"/>
      <c r="P5" s="846"/>
    </row>
    <row r="6" spans="1:19" s="31" customFormat="1" ht="20.25">
      <c r="A6" s="605" t="s">
        <v>996</v>
      </c>
      <c r="B6" s="605"/>
      <c r="C6" s="605"/>
      <c r="D6" s="606"/>
      <c r="E6" s="606"/>
      <c r="F6" s="606"/>
      <c r="G6" s="606"/>
      <c r="H6" s="607"/>
      <c r="I6" s="605"/>
      <c r="J6" s="605"/>
      <c r="K6" s="605"/>
      <c r="L6" s="605"/>
      <c r="M6" s="605"/>
      <c r="N6" s="605"/>
      <c r="O6" s="605"/>
      <c r="P6" s="605"/>
    </row>
    <row r="7" spans="1:19" s="31" customFormat="1" ht="19.5">
      <c r="A7" s="605" t="s">
        <v>948</v>
      </c>
      <c r="B7" s="608"/>
      <c r="C7" s="609"/>
      <c r="D7" s="606"/>
      <c r="E7" s="606"/>
      <c r="F7" s="606"/>
      <c r="G7" s="606"/>
      <c r="H7" s="606"/>
      <c r="I7" s="605"/>
      <c r="J7" s="608"/>
      <c r="K7" s="609"/>
      <c r="L7" s="605"/>
      <c r="M7" s="608"/>
      <c r="N7" s="609"/>
      <c r="O7" s="605"/>
      <c r="P7" s="608"/>
    </row>
    <row r="8" spans="1:19" s="31" customFormat="1" ht="19.5">
      <c r="A8" s="608" t="s">
        <v>949</v>
      </c>
      <c r="B8" s="608"/>
      <c r="C8" s="609"/>
      <c r="D8" s="606"/>
      <c r="E8" s="606"/>
      <c r="F8" s="606"/>
      <c r="G8" s="606"/>
      <c r="H8" s="610"/>
      <c r="I8" s="608"/>
      <c r="J8" s="608"/>
      <c r="K8" s="609"/>
      <c r="L8" s="608"/>
      <c r="M8" s="608"/>
      <c r="N8" s="609"/>
      <c r="O8" s="608"/>
      <c r="P8" s="608"/>
      <c r="Q8" s="273"/>
      <c r="R8" s="273"/>
      <c r="S8" s="273"/>
    </row>
    <row r="9" spans="1:19" s="276" customFormat="1" ht="18.75">
      <c r="A9" s="608" t="s">
        <v>950</v>
      </c>
      <c r="B9" s="608"/>
      <c r="C9" s="609"/>
      <c r="D9" s="604"/>
      <c r="E9" s="604"/>
      <c r="F9" s="604"/>
      <c r="G9" s="604"/>
      <c r="H9" s="604"/>
      <c r="I9" s="608"/>
      <c r="J9" s="608"/>
      <c r="K9" s="609"/>
      <c r="L9" s="608"/>
      <c r="M9" s="608"/>
      <c r="N9" s="609"/>
      <c r="O9" s="608"/>
      <c r="P9" s="608"/>
      <c r="Q9" s="274"/>
      <c r="R9" s="274"/>
      <c r="S9" s="275"/>
    </row>
    <row r="10" spans="1:19" s="276" customFormat="1" ht="18.75">
      <c r="A10" s="876" t="s">
        <v>185</v>
      </c>
      <c r="B10" s="876"/>
      <c r="C10" s="876"/>
      <c r="D10" s="604"/>
      <c r="E10" s="604"/>
      <c r="F10" s="604"/>
      <c r="G10" s="604"/>
      <c r="H10" s="604"/>
      <c r="I10" s="876"/>
      <c r="J10" s="876"/>
      <c r="K10" s="876"/>
      <c r="L10" s="876"/>
      <c r="M10" s="876"/>
      <c r="N10" s="876"/>
      <c r="O10" s="876"/>
      <c r="P10" s="876"/>
      <c r="Q10" s="274"/>
      <c r="R10" s="274"/>
      <c r="S10" s="275"/>
    </row>
    <row r="11" spans="1:19" s="276" customFormat="1" ht="18.75">
      <c r="A11" s="605" t="s">
        <v>184</v>
      </c>
      <c r="B11" s="605"/>
      <c r="C11" s="605"/>
      <c r="D11" s="606"/>
      <c r="E11" s="606"/>
      <c r="F11" s="606"/>
      <c r="G11" s="606"/>
      <c r="H11" s="607"/>
      <c r="I11" s="605"/>
      <c r="J11" s="605"/>
      <c r="K11" s="605"/>
      <c r="L11" s="605"/>
      <c r="M11" s="605"/>
      <c r="N11" s="605"/>
      <c r="O11" s="605"/>
      <c r="P11" s="605"/>
      <c r="Q11" s="274"/>
      <c r="R11" s="274"/>
      <c r="S11" s="275"/>
    </row>
    <row r="12" spans="1:19" ht="15" customHeight="1">
      <c r="A12" s="835" t="s">
        <v>454</v>
      </c>
      <c r="B12" s="835" t="s">
        <v>3</v>
      </c>
      <c r="C12" s="835" t="s">
        <v>4</v>
      </c>
      <c r="D12" s="847" t="s">
        <v>5</v>
      </c>
      <c r="E12" s="848"/>
      <c r="F12" s="849"/>
      <c r="G12" s="834" t="s">
        <v>6</v>
      </c>
      <c r="H12" s="834"/>
      <c r="I12" s="834"/>
      <c r="J12" s="834" t="s">
        <v>7</v>
      </c>
      <c r="K12" s="834"/>
      <c r="L12" s="834"/>
      <c r="M12" s="834" t="s">
        <v>8</v>
      </c>
      <c r="N12" s="834"/>
      <c r="O12" s="834"/>
      <c r="P12" s="834" t="s">
        <v>9</v>
      </c>
      <c r="Q12" s="834"/>
      <c r="R12" s="834"/>
      <c r="S12" s="835" t="s">
        <v>10</v>
      </c>
    </row>
    <row r="13" spans="1:19" ht="30" customHeight="1">
      <c r="A13" s="836"/>
      <c r="B13" s="836"/>
      <c r="C13" s="836"/>
      <c r="D13" s="196" t="s">
        <v>11</v>
      </c>
      <c r="E13" s="196" t="s">
        <v>12</v>
      </c>
      <c r="F13" s="196" t="s">
        <v>13</v>
      </c>
      <c r="G13" s="196" t="s">
        <v>14</v>
      </c>
      <c r="H13" s="196" t="s">
        <v>15</v>
      </c>
      <c r="I13" s="196" t="s">
        <v>16</v>
      </c>
      <c r="J13" s="196" t="s">
        <v>17</v>
      </c>
      <c r="K13" s="196" t="s">
        <v>18</v>
      </c>
      <c r="L13" s="196" t="s">
        <v>19</v>
      </c>
      <c r="M13" s="196" t="s">
        <v>20</v>
      </c>
      <c r="N13" s="196" t="s">
        <v>21</v>
      </c>
      <c r="O13" s="196" t="s">
        <v>22</v>
      </c>
      <c r="P13" s="196" t="s">
        <v>23</v>
      </c>
      <c r="Q13" s="196" t="s">
        <v>24</v>
      </c>
      <c r="R13" s="196" t="s">
        <v>25</v>
      </c>
      <c r="S13" s="836"/>
    </row>
    <row r="14" spans="1:19" ht="105" customHeight="1">
      <c r="A14" s="218" t="s">
        <v>952</v>
      </c>
      <c r="B14" s="218" t="s">
        <v>951</v>
      </c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644">
        <f>P15+P16+P17+P18+P19+P20+P21+P22+P23+P24+P25+P26+P27+P28</f>
        <v>18779768</v>
      </c>
      <c r="Q14" s="218"/>
      <c r="R14" s="218"/>
      <c r="S14" s="218" t="s">
        <v>794</v>
      </c>
    </row>
    <row r="15" spans="1:19" ht="78" customHeight="1" thickBot="1">
      <c r="A15" s="645" t="s">
        <v>953</v>
      </c>
      <c r="B15" s="99" t="s">
        <v>908</v>
      </c>
      <c r="C15" s="595" t="s">
        <v>795</v>
      </c>
      <c r="D15" s="646">
        <v>2</v>
      </c>
      <c r="E15" s="646">
        <v>2</v>
      </c>
      <c r="F15" s="646">
        <v>2</v>
      </c>
      <c r="G15" s="646">
        <v>2</v>
      </c>
      <c r="H15" s="646">
        <v>2</v>
      </c>
      <c r="I15" s="646">
        <v>2</v>
      </c>
      <c r="J15" s="646">
        <v>2</v>
      </c>
      <c r="K15" s="646">
        <v>2</v>
      </c>
      <c r="L15" s="646">
        <v>2</v>
      </c>
      <c r="M15" s="646">
        <v>2</v>
      </c>
      <c r="N15" s="646">
        <v>2</v>
      </c>
      <c r="O15" s="646">
        <v>2</v>
      </c>
      <c r="P15" s="647"/>
      <c r="Q15" s="93"/>
      <c r="R15" s="93"/>
      <c r="S15" s="588" t="s">
        <v>794</v>
      </c>
    </row>
    <row r="16" spans="1:19" s="276" customFormat="1" ht="108.75" customHeight="1" thickBot="1">
      <c r="A16" s="648" t="s">
        <v>954</v>
      </c>
      <c r="B16" s="649" t="s">
        <v>909</v>
      </c>
      <c r="C16" s="61" t="s">
        <v>910</v>
      </c>
      <c r="D16" s="92"/>
      <c r="E16" s="646">
        <v>1</v>
      </c>
      <c r="F16" s="92"/>
      <c r="G16" s="646">
        <v>1</v>
      </c>
      <c r="H16" s="488"/>
      <c r="I16" s="488"/>
      <c r="J16" s="488"/>
      <c r="K16" s="646">
        <v>1</v>
      </c>
      <c r="L16" s="92"/>
      <c r="M16" s="646">
        <v>1</v>
      </c>
      <c r="N16" s="488"/>
      <c r="O16" s="92"/>
      <c r="P16" s="647"/>
      <c r="Q16" s="92"/>
      <c r="R16" s="92"/>
      <c r="S16" s="588" t="s">
        <v>794</v>
      </c>
    </row>
    <row r="17" spans="1:19" s="277" customFormat="1" ht="66.75" customHeight="1" thickBot="1">
      <c r="A17" s="650" t="s">
        <v>955</v>
      </c>
      <c r="B17" s="100" t="s">
        <v>911</v>
      </c>
      <c r="C17" s="588" t="s">
        <v>910</v>
      </c>
      <c r="D17" s="233"/>
      <c r="E17" s="239"/>
      <c r="F17" s="646">
        <v>1</v>
      </c>
      <c r="G17" s="239"/>
      <c r="H17" s="646">
        <v>1</v>
      </c>
      <c r="I17" s="239"/>
      <c r="J17" s="646">
        <v>1</v>
      </c>
      <c r="K17" s="239"/>
      <c r="L17" s="646">
        <v>1</v>
      </c>
      <c r="M17" s="239"/>
      <c r="N17" s="239"/>
      <c r="O17" s="239"/>
      <c r="P17" s="647"/>
      <c r="Q17" s="632"/>
      <c r="R17" s="632"/>
      <c r="S17" s="588" t="s">
        <v>794</v>
      </c>
    </row>
    <row r="18" spans="1:19" ht="64.5" customHeight="1" thickBot="1">
      <c r="A18" s="651" t="s">
        <v>956</v>
      </c>
      <c r="B18" s="100" t="s">
        <v>912</v>
      </c>
      <c r="C18" s="588" t="s">
        <v>846</v>
      </c>
      <c r="D18" s="233"/>
      <c r="E18" s="646">
        <v>1</v>
      </c>
      <c r="F18" s="239"/>
      <c r="G18" s="646">
        <v>1</v>
      </c>
      <c r="H18" s="239"/>
      <c r="I18" s="646">
        <v>1</v>
      </c>
      <c r="J18" s="239"/>
      <c r="K18" s="646">
        <v>1</v>
      </c>
      <c r="L18" s="239"/>
      <c r="M18" s="646">
        <v>1</v>
      </c>
      <c r="N18" s="239"/>
      <c r="O18" s="239"/>
      <c r="P18" s="652">
        <v>20000</v>
      </c>
      <c r="Q18" s="93"/>
      <c r="R18" s="93"/>
      <c r="S18" s="588" t="s">
        <v>794</v>
      </c>
    </row>
    <row r="19" spans="1:19" s="278" customFormat="1" ht="95.25" customHeight="1" thickBot="1">
      <c r="A19" s="653" t="s">
        <v>957</v>
      </c>
      <c r="B19" s="100" t="s">
        <v>913</v>
      </c>
      <c r="C19" s="588" t="s">
        <v>846</v>
      </c>
      <c r="D19" s="233"/>
      <c r="E19" s="646">
        <v>1</v>
      </c>
      <c r="F19" s="239"/>
      <c r="G19" s="646">
        <v>1</v>
      </c>
      <c r="H19" s="239"/>
      <c r="I19" s="646">
        <v>1</v>
      </c>
      <c r="J19" s="239"/>
      <c r="K19" s="646">
        <v>1</v>
      </c>
      <c r="L19" s="239"/>
      <c r="M19" s="646">
        <v>1</v>
      </c>
      <c r="N19" s="239"/>
      <c r="O19" s="239"/>
      <c r="P19" s="654"/>
      <c r="Q19" s="93"/>
      <c r="R19" s="93"/>
      <c r="S19" s="588" t="s">
        <v>794</v>
      </c>
    </row>
    <row r="20" spans="1:19" ht="63" customHeight="1" thickBot="1">
      <c r="A20" s="653" t="s">
        <v>958</v>
      </c>
      <c r="B20" s="100" t="s">
        <v>914</v>
      </c>
      <c r="C20" s="588" t="s">
        <v>915</v>
      </c>
      <c r="D20" s="646">
        <v>1</v>
      </c>
      <c r="E20" s="646">
        <v>1</v>
      </c>
      <c r="F20" s="646">
        <v>1</v>
      </c>
      <c r="G20" s="646">
        <v>1</v>
      </c>
      <c r="H20" s="646">
        <v>1</v>
      </c>
      <c r="I20" s="646">
        <v>1</v>
      </c>
      <c r="J20" s="646">
        <v>1</v>
      </c>
      <c r="K20" s="646">
        <v>1</v>
      </c>
      <c r="L20" s="646">
        <v>1</v>
      </c>
      <c r="M20" s="646">
        <v>1</v>
      </c>
      <c r="N20" s="646">
        <v>1</v>
      </c>
      <c r="O20" s="646">
        <v>1</v>
      </c>
      <c r="P20" s="654"/>
      <c r="Q20" s="93"/>
      <c r="R20" s="93"/>
      <c r="S20" s="588" t="s">
        <v>794</v>
      </c>
    </row>
    <row r="21" spans="1:19" ht="104.25" customHeight="1" thickBot="1">
      <c r="A21" s="653" t="s">
        <v>961</v>
      </c>
      <c r="B21" s="100" t="s">
        <v>914</v>
      </c>
      <c r="C21" s="588" t="s">
        <v>916</v>
      </c>
      <c r="D21" s="233"/>
      <c r="E21" s="239"/>
      <c r="F21" s="646">
        <v>1</v>
      </c>
      <c r="G21" s="239"/>
      <c r="H21" s="239"/>
      <c r="I21" s="646">
        <v>1</v>
      </c>
      <c r="J21" s="239"/>
      <c r="K21" s="92"/>
      <c r="L21" s="239"/>
      <c r="M21" s="646">
        <v>1</v>
      </c>
      <c r="N21" s="239"/>
      <c r="O21" s="239"/>
      <c r="P21" s="654"/>
      <c r="Q21" s="93"/>
      <c r="R21" s="93"/>
      <c r="S21" s="588" t="s">
        <v>794</v>
      </c>
    </row>
    <row r="22" spans="1:19" ht="104.25" customHeight="1" thickBot="1">
      <c r="A22" s="655" t="s">
        <v>1704</v>
      </c>
      <c r="B22" s="100" t="s">
        <v>914</v>
      </c>
      <c r="C22" s="588" t="s">
        <v>917</v>
      </c>
      <c r="D22" s="646">
        <v>2</v>
      </c>
      <c r="E22" s="646">
        <v>2</v>
      </c>
      <c r="F22" s="646">
        <v>2</v>
      </c>
      <c r="G22" s="646">
        <v>2</v>
      </c>
      <c r="H22" s="646">
        <v>2</v>
      </c>
      <c r="I22" s="646">
        <v>2</v>
      </c>
      <c r="J22" s="646">
        <v>2</v>
      </c>
      <c r="K22" s="646">
        <v>2</v>
      </c>
      <c r="L22" s="646">
        <v>2</v>
      </c>
      <c r="M22" s="646">
        <v>2</v>
      </c>
      <c r="N22" s="646">
        <v>2</v>
      </c>
      <c r="O22" s="646">
        <v>2</v>
      </c>
      <c r="P22" s="652">
        <v>1755331.43</v>
      </c>
      <c r="Q22" s="93"/>
      <c r="R22" s="93"/>
      <c r="S22" s="588" t="s">
        <v>794</v>
      </c>
    </row>
    <row r="23" spans="1:19" ht="63.75" customHeight="1" thickBot="1">
      <c r="A23" s="651" t="s">
        <v>962</v>
      </c>
      <c r="B23" s="649" t="s">
        <v>931</v>
      </c>
      <c r="C23" s="588" t="s">
        <v>928</v>
      </c>
      <c r="D23" s="646">
        <v>1</v>
      </c>
      <c r="E23" s="646">
        <v>1</v>
      </c>
      <c r="F23" s="646">
        <v>1</v>
      </c>
      <c r="G23" s="646">
        <v>1</v>
      </c>
      <c r="H23" s="646">
        <v>1</v>
      </c>
      <c r="I23" s="646">
        <v>1</v>
      </c>
      <c r="J23" s="646">
        <v>1</v>
      </c>
      <c r="K23" s="646">
        <v>1</v>
      </c>
      <c r="L23" s="646">
        <v>1</v>
      </c>
      <c r="M23" s="646">
        <v>1</v>
      </c>
      <c r="N23" s="646">
        <v>1</v>
      </c>
      <c r="O23" s="646">
        <v>1</v>
      </c>
      <c r="P23" s="652"/>
      <c r="Q23" s="93"/>
      <c r="R23" s="93"/>
      <c r="S23" s="588"/>
    </row>
    <row r="24" spans="1:19" ht="87.75" customHeight="1" thickBot="1">
      <c r="A24" s="651" t="s">
        <v>963</v>
      </c>
      <c r="B24" s="649" t="s">
        <v>922</v>
      </c>
      <c r="C24" s="588" t="s">
        <v>959</v>
      </c>
      <c r="D24" s="239"/>
      <c r="E24" s="646">
        <v>1</v>
      </c>
      <c r="F24" s="646">
        <v>1</v>
      </c>
      <c r="G24" s="239"/>
      <c r="H24" s="646">
        <v>1</v>
      </c>
      <c r="I24" s="239"/>
      <c r="J24" s="239"/>
      <c r="K24" s="646">
        <v>1</v>
      </c>
      <c r="L24" s="239"/>
      <c r="M24" s="646">
        <v>1</v>
      </c>
      <c r="N24" s="239"/>
      <c r="O24" s="239"/>
      <c r="P24" s="652"/>
      <c r="Q24" s="93"/>
      <c r="R24" s="93"/>
      <c r="S24" s="588"/>
    </row>
    <row r="25" spans="1:19" ht="123" customHeight="1" thickBot="1">
      <c r="A25" s="651" t="s">
        <v>964</v>
      </c>
      <c r="B25" s="649" t="s">
        <v>914</v>
      </c>
      <c r="C25" s="588" t="s">
        <v>918</v>
      </c>
      <c r="D25" s="646">
        <v>1</v>
      </c>
      <c r="E25" s="646">
        <v>1</v>
      </c>
      <c r="F25" s="646">
        <v>1</v>
      </c>
      <c r="G25" s="646">
        <v>1</v>
      </c>
      <c r="H25" s="646">
        <v>1</v>
      </c>
      <c r="I25" s="646">
        <v>1</v>
      </c>
      <c r="J25" s="646">
        <v>1</v>
      </c>
      <c r="K25" s="646">
        <v>3</v>
      </c>
      <c r="L25" s="646">
        <v>5</v>
      </c>
      <c r="M25" s="646">
        <v>3</v>
      </c>
      <c r="N25" s="239"/>
      <c r="O25" s="239"/>
      <c r="P25" s="654"/>
      <c r="Q25" s="239"/>
      <c r="R25" s="93"/>
      <c r="S25" s="588" t="s">
        <v>794</v>
      </c>
    </row>
    <row r="26" spans="1:19" s="277" customFormat="1" ht="112.5" customHeight="1" thickBot="1">
      <c r="A26" s="645" t="s">
        <v>965</v>
      </c>
      <c r="B26" s="649" t="s">
        <v>960</v>
      </c>
      <c r="C26" s="588" t="s">
        <v>919</v>
      </c>
      <c r="D26" s="233"/>
      <c r="E26" s="233"/>
      <c r="F26" s="646">
        <v>3</v>
      </c>
      <c r="G26" s="646">
        <v>2</v>
      </c>
      <c r="H26" s="233"/>
      <c r="I26" s="233"/>
      <c r="J26" s="646">
        <v>3</v>
      </c>
      <c r="K26" s="646">
        <v>2</v>
      </c>
      <c r="L26" s="233"/>
      <c r="M26" s="233"/>
      <c r="N26" s="233"/>
      <c r="O26" s="233"/>
      <c r="P26" s="654"/>
      <c r="Q26" s="632"/>
      <c r="R26" s="632"/>
      <c r="S26" s="588" t="s">
        <v>794</v>
      </c>
    </row>
    <row r="27" spans="1:19" s="277" customFormat="1" ht="75.75" customHeight="1" thickBot="1">
      <c r="A27" s="645" t="s">
        <v>966</v>
      </c>
      <c r="B27" s="649" t="s">
        <v>909</v>
      </c>
      <c r="C27" s="588" t="s">
        <v>920</v>
      </c>
      <c r="D27" s="646">
        <v>1</v>
      </c>
      <c r="E27" s="646">
        <v>1</v>
      </c>
      <c r="F27" s="646">
        <v>1</v>
      </c>
      <c r="G27" s="646">
        <v>1</v>
      </c>
      <c r="H27" s="646">
        <v>1</v>
      </c>
      <c r="I27" s="646">
        <v>1</v>
      </c>
      <c r="J27" s="646">
        <v>1</v>
      </c>
      <c r="K27" s="646">
        <v>1</v>
      </c>
      <c r="L27" s="646">
        <v>1</v>
      </c>
      <c r="M27" s="646">
        <v>1</v>
      </c>
      <c r="N27" s="646">
        <v>1</v>
      </c>
      <c r="O27" s="646">
        <v>1</v>
      </c>
      <c r="P27" s="654"/>
      <c r="Q27" s="632"/>
      <c r="R27" s="632"/>
      <c r="S27" s="588" t="s">
        <v>794</v>
      </c>
    </row>
    <row r="28" spans="1:19" ht="69.75" customHeight="1" thickBot="1">
      <c r="A28" s="656" t="s">
        <v>967</v>
      </c>
      <c r="B28" s="100" t="s">
        <v>921</v>
      </c>
      <c r="C28" s="588" t="s">
        <v>796</v>
      </c>
      <c r="D28" s="646">
        <v>1</v>
      </c>
      <c r="E28" s="646">
        <v>1</v>
      </c>
      <c r="F28" s="646">
        <v>1</v>
      </c>
      <c r="G28" s="233"/>
      <c r="H28" s="233"/>
      <c r="I28" s="233"/>
      <c r="J28" s="233"/>
      <c r="K28" s="233"/>
      <c r="L28" s="237"/>
      <c r="M28" s="233"/>
      <c r="N28" s="233"/>
      <c r="O28" s="233"/>
      <c r="P28" s="222">
        <v>17004436.57</v>
      </c>
      <c r="Q28" s="93"/>
      <c r="R28" s="93"/>
      <c r="S28" s="588" t="s">
        <v>794</v>
      </c>
    </row>
    <row r="29" spans="1:19" ht="56.25" customHeight="1">
      <c r="A29" s="218" t="s">
        <v>968</v>
      </c>
      <c r="B29" s="218" t="s">
        <v>922</v>
      </c>
      <c r="C29" s="218" t="s">
        <v>923</v>
      </c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644">
        <f>P32+P40</f>
        <v>400000</v>
      </c>
      <c r="Q29" s="218"/>
      <c r="R29" s="218"/>
      <c r="S29" s="218" t="s">
        <v>794</v>
      </c>
    </row>
    <row r="30" spans="1:19" s="277" customFormat="1" ht="87.75" customHeight="1">
      <c r="A30" s="657" t="s">
        <v>969</v>
      </c>
      <c r="B30" s="116" t="s">
        <v>924</v>
      </c>
      <c r="C30" s="588" t="s">
        <v>925</v>
      </c>
      <c r="D30" s="511"/>
      <c r="E30" s="646">
        <v>1</v>
      </c>
      <c r="F30" s="658"/>
      <c r="G30" s="646">
        <v>1</v>
      </c>
      <c r="H30" s="92"/>
      <c r="I30" s="646">
        <v>1</v>
      </c>
      <c r="J30" s="92"/>
      <c r="K30" s="646">
        <v>1</v>
      </c>
      <c r="L30" s="92"/>
      <c r="M30" s="646">
        <v>1</v>
      </c>
      <c r="N30" s="511"/>
      <c r="O30" s="511"/>
      <c r="P30" s="659"/>
      <c r="Q30" s="632"/>
      <c r="R30" s="632"/>
      <c r="S30" s="588" t="s">
        <v>794</v>
      </c>
    </row>
    <row r="31" spans="1:19" s="277" customFormat="1" ht="68.25" customHeight="1">
      <c r="A31" s="116" t="s">
        <v>970</v>
      </c>
      <c r="B31" s="116" t="s">
        <v>972</v>
      </c>
      <c r="C31" s="100" t="s">
        <v>971</v>
      </c>
      <c r="D31" s="646">
        <v>1</v>
      </c>
      <c r="E31" s="511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659"/>
      <c r="Q31" s="632"/>
      <c r="R31" s="632"/>
      <c r="S31" s="588" t="s">
        <v>794</v>
      </c>
    </row>
    <row r="32" spans="1:19" s="277" customFormat="1" ht="81" customHeight="1">
      <c r="A32" s="116" t="s">
        <v>973</v>
      </c>
      <c r="B32" s="306" t="s">
        <v>974</v>
      </c>
      <c r="C32" s="588" t="s">
        <v>975</v>
      </c>
      <c r="D32" s="511"/>
      <c r="E32" s="646">
        <v>1</v>
      </c>
      <c r="F32" s="511"/>
      <c r="G32" s="233"/>
      <c r="H32" s="233"/>
      <c r="I32" s="233"/>
      <c r="J32" s="233"/>
      <c r="K32" s="233"/>
      <c r="L32" s="233"/>
      <c r="M32" s="233"/>
      <c r="N32" s="511"/>
      <c r="O32" s="511"/>
      <c r="P32" s="660">
        <f>'[5]presupuesto 2023'!E70</f>
        <v>250000</v>
      </c>
      <c r="Q32" s="632"/>
      <c r="R32" s="632"/>
      <c r="S32" s="588" t="s">
        <v>794</v>
      </c>
    </row>
    <row r="33" spans="1:19" s="277" customFormat="1" ht="54" customHeight="1">
      <c r="A33" s="661" t="s">
        <v>976</v>
      </c>
      <c r="B33" s="100" t="s">
        <v>926</v>
      </c>
      <c r="C33" s="588"/>
      <c r="D33" s="662"/>
      <c r="E33" s="663"/>
      <c r="F33" s="662"/>
      <c r="G33" s="663"/>
      <c r="H33" s="663"/>
      <c r="I33" s="663"/>
      <c r="J33" s="663"/>
      <c r="K33" s="663"/>
      <c r="L33" s="663"/>
      <c r="M33" s="663"/>
      <c r="N33" s="662"/>
      <c r="O33" s="662"/>
      <c r="P33" s="654"/>
      <c r="Q33" s="632"/>
      <c r="R33" s="632"/>
      <c r="S33" s="588"/>
    </row>
    <row r="34" spans="1:19" s="279" customFormat="1" ht="78.75" customHeight="1">
      <c r="A34" s="664" t="s">
        <v>977</v>
      </c>
      <c r="B34" s="665" t="s">
        <v>978</v>
      </c>
      <c r="C34" s="99" t="s">
        <v>979</v>
      </c>
      <c r="D34" s="646">
        <v>1</v>
      </c>
      <c r="E34" s="646">
        <v>1</v>
      </c>
      <c r="F34" s="646">
        <v>1</v>
      </c>
      <c r="G34" s="646">
        <v>1</v>
      </c>
      <c r="H34" s="646">
        <v>1</v>
      </c>
      <c r="I34" s="646">
        <v>1</v>
      </c>
      <c r="J34" s="646">
        <v>1</v>
      </c>
      <c r="K34" s="646">
        <v>1</v>
      </c>
      <c r="L34" s="646">
        <v>1</v>
      </c>
      <c r="M34" s="646">
        <v>1</v>
      </c>
      <c r="N34" s="646">
        <v>1</v>
      </c>
      <c r="O34" s="646">
        <v>1</v>
      </c>
      <c r="P34" s="666"/>
      <c r="Q34" s="305"/>
      <c r="R34" s="305"/>
      <c r="S34" s="588" t="s">
        <v>794</v>
      </c>
    </row>
    <row r="35" spans="1:19" s="276" customFormat="1" ht="58.5" customHeight="1">
      <c r="A35" s="664" t="s">
        <v>980</v>
      </c>
      <c r="B35" s="100" t="s">
        <v>927</v>
      </c>
      <c r="C35" s="116" t="s">
        <v>981</v>
      </c>
      <c r="D35" s="667"/>
      <c r="E35" s="667"/>
      <c r="F35" s="667"/>
      <c r="G35" s="646">
        <v>1</v>
      </c>
      <c r="H35" s="488"/>
      <c r="I35" s="488"/>
      <c r="J35" s="488"/>
      <c r="K35" s="646">
        <v>1</v>
      </c>
      <c r="L35" s="488"/>
      <c r="M35" s="667"/>
      <c r="N35" s="667"/>
      <c r="O35" s="667"/>
      <c r="P35" s="237"/>
      <c r="Q35" s="92"/>
      <c r="R35" s="92"/>
      <c r="S35" s="588" t="s">
        <v>794</v>
      </c>
    </row>
    <row r="36" spans="1:19" s="277" customFormat="1" ht="90.75" customHeight="1">
      <c r="A36" s="657" t="s">
        <v>982</v>
      </c>
      <c r="B36" s="100" t="s">
        <v>929</v>
      </c>
      <c r="C36" s="488" t="s">
        <v>930</v>
      </c>
      <c r="D36" s="646">
        <v>1</v>
      </c>
      <c r="E36" s="646">
        <v>1</v>
      </c>
      <c r="F36" s="646">
        <v>1</v>
      </c>
      <c r="G36" s="646">
        <v>1</v>
      </c>
      <c r="H36" s="646">
        <v>1</v>
      </c>
      <c r="I36" s="646">
        <v>1</v>
      </c>
      <c r="J36" s="646">
        <v>1</v>
      </c>
      <c r="K36" s="646">
        <v>1</v>
      </c>
      <c r="L36" s="646">
        <v>1</v>
      </c>
      <c r="M36" s="646">
        <v>1</v>
      </c>
      <c r="N36" s="646">
        <v>1</v>
      </c>
      <c r="O36" s="646">
        <v>1</v>
      </c>
      <c r="P36" s="659"/>
      <c r="Q36" s="632"/>
      <c r="R36" s="632"/>
      <c r="S36" s="588"/>
    </row>
    <row r="37" spans="1:19" ht="104.25" customHeight="1" thickBot="1">
      <c r="A37" s="655" t="s">
        <v>983</v>
      </c>
      <c r="B37" s="100" t="s">
        <v>984</v>
      </c>
      <c r="C37" s="588" t="s">
        <v>928</v>
      </c>
      <c r="D37" s="646">
        <v>1</v>
      </c>
      <c r="E37" s="646">
        <v>1</v>
      </c>
      <c r="F37" s="646">
        <v>1</v>
      </c>
      <c r="G37" s="646">
        <v>1</v>
      </c>
      <c r="H37" s="646">
        <v>1</v>
      </c>
      <c r="I37" s="646">
        <v>1</v>
      </c>
      <c r="J37" s="646">
        <v>1</v>
      </c>
      <c r="K37" s="646">
        <v>1</v>
      </c>
      <c r="L37" s="646">
        <v>1</v>
      </c>
      <c r="M37" s="646">
        <v>1</v>
      </c>
      <c r="N37" s="646">
        <v>1</v>
      </c>
      <c r="O37" s="646">
        <v>1</v>
      </c>
      <c r="P37" s="654"/>
      <c r="Q37" s="93"/>
      <c r="R37" s="93"/>
      <c r="S37" s="588" t="s">
        <v>794</v>
      </c>
    </row>
    <row r="38" spans="1:19" ht="60" customHeight="1">
      <c r="A38" s="228" t="s">
        <v>985</v>
      </c>
      <c r="B38" s="99" t="s">
        <v>986</v>
      </c>
      <c r="C38" s="588" t="s">
        <v>932</v>
      </c>
      <c r="D38" s="233"/>
      <c r="E38" s="233"/>
      <c r="F38" s="233"/>
      <c r="G38" s="233"/>
      <c r="H38" s="237"/>
      <c r="I38" s="233"/>
      <c r="J38" s="233"/>
      <c r="K38" s="646">
        <v>1</v>
      </c>
      <c r="L38" s="233"/>
      <c r="M38" s="233"/>
      <c r="N38" s="233"/>
      <c r="O38" s="233"/>
      <c r="P38" s="654"/>
      <c r="Q38" s="93"/>
      <c r="R38" s="93"/>
      <c r="S38" s="588" t="s">
        <v>794</v>
      </c>
    </row>
    <row r="39" spans="1:19" ht="59.25" customHeight="1">
      <c r="A39" s="228" t="s">
        <v>987</v>
      </c>
      <c r="B39" s="100" t="s">
        <v>988</v>
      </c>
      <c r="C39" s="588" t="s">
        <v>933</v>
      </c>
      <c r="D39" s="233"/>
      <c r="E39" s="646">
        <v>1</v>
      </c>
      <c r="F39" s="233"/>
      <c r="G39" s="233"/>
      <c r="H39" s="237"/>
      <c r="I39" s="233"/>
      <c r="J39" s="233"/>
      <c r="K39" s="233"/>
      <c r="L39" s="233"/>
      <c r="M39" s="233"/>
      <c r="N39" s="233"/>
      <c r="O39" s="233"/>
      <c r="P39" s="654"/>
      <c r="Q39" s="93"/>
      <c r="R39" s="93"/>
      <c r="S39" s="588" t="s">
        <v>794</v>
      </c>
    </row>
    <row r="40" spans="1:19" ht="69.75" customHeight="1">
      <c r="A40" s="668" t="s">
        <v>989</v>
      </c>
      <c r="B40" s="649" t="s">
        <v>934</v>
      </c>
      <c r="C40" s="669" t="s">
        <v>797</v>
      </c>
      <c r="D40" s="663"/>
      <c r="E40" s="663"/>
      <c r="F40" s="663"/>
      <c r="G40" s="646">
        <v>10</v>
      </c>
      <c r="H40" s="663"/>
      <c r="I40" s="663"/>
      <c r="J40" s="663"/>
      <c r="K40" s="663"/>
      <c r="L40" s="663"/>
      <c r="M40" s="663"/>
      <c r="N40" s="663"/>
      <c r="O40" s="663"/>
      <c r="P40" s="660">
        <v>150000</v>
      </c>
      <c r="Q40" s="47"/>
      <c r="R40" s="47"/>
      <c r="S40" s="669" t="s">
        <v>794</v>
      </c>
    </row>
    <row r="41" spans="1:19" ht="60.75" customHeight="1">
      <c r="A41" s="517" t="s">
        <v>990</v>
      </c>
      <c r="B41" s="517" t="s">
        <v>991</v>
      </c>
      <c r="C41" s="517" t="s">
        <v>935</v>
      </c>
      <c r="D41" s="477"/>
      <c r="E41" s="477"/>
      <c r="F41" s="477"/>
      <c r="G41" s="477"/>
      <c r="H41" s="477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517" t="s">
        <v>936</v>
      </c>
    </row>
    <row r="42" spans="1:19" ht="59.25" customHeight="1">
      <c r="A42" s="517" t="s">
        <v>992</v>
      </c>
      <c r="B42" s="517" t="s">
        <v>937</v>
      </c>
      <c r="C42" s="517" t="s">
        <v>938</v>
      </c>
      <c r="D42" s="47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517" t="s">
        <v>939</v>
      </c>
    </row>
    <row r="43" spans="1:19" ht="60.75" customHeight="1">
      <c r="A43" s="517" t="s">
        <v>993</v>
      </c>
      <c r="B43" s="517" t="s">
        <v>940</v>
      </c>
      <c r="C43" s="517" t="s">
        <v>941</v>
      </c>
      <c r="D43" s="47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517" t="s">
        <v>939</v>
      </c>
    </row>
    <row r="44" spans="1:19" ht="69">
      <c r="A44" s="517" t="s">
        <v>994</v>
      </c>
      <c r="B44" s="517" t="s">
        <v>942</v>
      </c>
      <c r="C44" s="517" t="s">
        <v>943</v>
      </c>
      <c r="D44" s="477"/>
      <c r="E44" s="477"/>
      <c r="F44" s="477"/>
      <c r="G44" s="477"/>
      <c r="H44" s="477"/>
      <c r="I44" s="92"/>
      <c r="J44" s="92"/>
      <c r="K44" s="92"/>
      <c r="L44" s="92"/>
      <c r="M44" s="92"/>
      <c r="N44" s="92"/>
      <c r="O44" s="92"/>
      <c r="P44" s="670"/>
      <c r="Q44" s="92"/>
      <c r="R44" s="92"/>
      <c r="S44" s="92" t="s">
        <v>944</v>
      </c>
    </row>
    <row r="45" spans="1:19" ht="69.75" thickBot="1">
      <c r="A45" s="517" t="s">
        <v>995</v>
      </c>
      <c r="B45" s="517" t="s">
        <v>945</v>
      </c>
      <c r="C45" s="517" t="s">
        <v>946</v>
      </c>
      <c r="D45" s="477"/>
      <c r="E45" s="477"/>
      <c r="F45" s="477"/>
      <c r="G45" s="477"/>
      <c r="H45" s="477"/>
      <c r="I45" s="92"/>
      <c r="J45" s="92"/>
      <c r="K45" s="92"/>
      <c r="L45" s="92"/>
      <c r="M45" s="92"/>
      <c r="N45" s="92"/>
      <c r="O45" s="92"/>
      <c r="P45" s="671"/>
      <c r="Q45" s="92"/>
      <c r="R45" s="92"/>
      <c r="S45" s="92" t="s">
        <v>947</v>
      </c>
    </row>
    <row r="46" spans="1:19" ht="16.5" customHeight="1" thickBot="1">
      <c r="A46" s="898" t="s">
        <v>780</v>
      </c>
      <c r="B46" s="899"/>
      <c r="C46" s="899"/>
      <c r="D46" s="899"/>
      <c r="E46" s="899"/>
      <c r="F46" s="899"/>
      <c r="G46" s="899"/>
      <c r="H46" s="899"/>
      <c r="I46" s="899"/>
      <c r="J46" s="899"/>
      <c r="K46" s="899"/>
      <c r="L46" s="899"/>
      <c r="M46" s="899"/>
      <c r="N46" s="899"/>
      <c r="O46" s="899"/>
      <c r="P46" s="672">
        <f>P14+P29</f>
        <v>19179768</v>
      </c>
      <c r="Q46" s="673"/>
      <c r="R46" s="581"/>
      <c r="S46" s="238"/>
    </row>
    <row r="47" spans="1:19">
      <c r="A47" s="280"/>
      <c r="B47" s="156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Q47" s="282"/>
      <c r="R47" s="155"/>
      <c r="S47" s="155"/>
    </row>
    <row r="48" spans="1:19">
      <c r="P48" s="342"/>
      <c r="S48" s="403"/>
    </row>
    <row r="49" spans="16:17">
      <c r="P49" s="351"/>
      <c r="Q49" s="286"/>
    </row>
    <row r="50" spans="16:17">
      <c r="Q50" s="287"/>
    </row>
  </sheetData>
  <mergeCells count="21">
    <mergeCell ref="A10:C10"/>
    <mergeCell ref="I10:K10"/>
    <mergeCell ref="L10:N10"/>
    <mergeCell ref="O10:P10"/>
    <mergeCell ref="A2:S2"/>
    <mergeCell ref="A3:S3"/>
    <mergeCell ref="A4:S4"/>
    <mergeCell ref="A5:C5"/>
    <mergeCell ref="I5:K5"/>
    <mergeCell ref="L5:N5"/>
    <mergeCell ref="O5:P5"/>
    <mergeCell ref="J12:L12"/>
    <mergeCell ref="M12:O12"/>
    <mergeCell ref="P12:R12"/>
    <mergeCell ref="S12:S13"/>
    <mergeCell ref="A46:O46"/>
    <mergeCell ref="A12:A13"/>
    <mergeCell ref="B12:B13"/>
    <mergeCell ref="C12:C13"/>
    <mergeCell ref="D12:F12"/>
    <mergeCell ref="G12:I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Despacho</vt:lpstr>
      <vt:lpstr>Jurídica</vt:lpstr>
      <vt:lpstr>Correspondencia</vt:lpstr>
      <vt:lpstr>Archivo</vt:lpstr>
      <vt:lpstr>Seguridad</vt:lpstr>
      <vt:lpstr>ADM</vt:lpstr>
      <vt:lpstr>DF</vt:lpstr>
      <vt:lpstr>Comunicaciones</vt:lpstr>
      <vt:lpstr>Internacionales</vt:lpstr>
      <vt:lpstr>DPD</vt:lpstr>
      <vt:lpstr>DTI</vt:lpstr>
      <vt:lpstr>OAI</vt:lpstr>
      <vt:lpstr>Dir. de Rec. Humanos</vt:lpstr>
      <vt:lpstr>Protocolo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TRABAJ</dc:creator>
  <cp:lastModifiedBy>Ada Ysabel Valenzuela Guerrero</cp:lastModifiedBy>
  <cp:lastPrinted>2022-11-04T17:07:30Z</cp:lastPrinted>
  <dcterms:created xsi:type="dcterms:W3CDTF">2021-06-08T13:40:37Z</dcterms:created>
  <dcterms:modified xsi:type="dcterms:W3CDTF">2023-03-13T13:22:14Z</dcterms:modified>
</cp:coreProperties>
</file>